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995" windowHeight="11970"/>
  </bookViews>
  <sheets>
    <sheet name="Расчет" sheetId="3" r:id="rId1"/>
    <sheet name="Расчет по Методике" sheetId="2" r:id="rId2"/>
  </sheets>
  <definedNames>
    <definedName name="_xlnm.Print_Area" localSheetId="0">Расчет!$A$1:$I$47</definedName>
    <definedName name="_xlnm.Print_Area" localSheetId="1">'Расчет по Методике'!$A$1:$E$41</definedName>
  </definedNames>
  <calcPr calcId="144525"/>
</workbook>
</file>

<file path=xl/calcChain.xml><?xml version="1.0" encoding="utf-8"?>
<calcChain xmlns="http://schemas.openxmlformats.org/spreadsheetml/2006/main">
  <c r="D5" i="2" l="1"/>
  <c r="E5" i="2"/>
  <c r="G16" i="2"/>
  <c r="H16" i="2"/>
  <c r="F16" i="2"/>
  <c r="G15" i="2"/>
  <c r="H15" i="2"/>
  <c r="F15" i="2"/>
  <c r="C10" i="2"/>
  <c r="H20" i="3"/>
  <c r="I20" i="3"/>
  <c r="G20" i="3"/>
  <c r="D29" i="2" l="1"/>
  <c r="E29" i="2"/>
  <c r="C29" i="2"/>
  <c r="I17" i="3" l="1"/>
  <c r="H17" i="3"/>
  <c r="G17" i="3"/>
  <c r="G9" i="3" l="1"/>
  <c r="I9" i="3"/>
  <c r="E26" i="2"/>
  <c r="D26" i="2"/>
  <c r="C26" i="2"/>
  <c r="I33" i="3"/>
  <c r="H33" i="3"/>
  <c r="G33" i="3"/>
  <c r="I29" i="3"/>
  <c r="H29" i="3"/>
  <c r="G29" i="3"/>
  <c r="G26" i="3" s="1"/>
  <c r="H9" i="3"/>
  <c r="I7" i="3"/>
  <c r="H7" i="3"/>
  <c r="G7" i="3"/>
  <c r="I11" i="3"/>
  <c r="H11" i="3"/>
  <c r="G11" i="3"/>
  <c r="E35" i="2"/>
  <c r="D35" i="2"/>
  <c r="C35" i="2"/>
  <c r="E32" i="2"/>
  <c r="D32" i="2"/>
  <c r="C32" i="2"/>
  <c r="E23" i="2"/>
  <c r="D23" i="2"/>
  <c r="C23" i="2"/>
  <c r="C5" i="2" s="1"/>
  <c r="E20" i="2"/>
  <c r="D20" i="2"/>
  <c r="C20" i="2"/>
  <c r="E17" i="2"/>
  <c r="D17" i="2"/>
  <c r="C17" i="2"/>
  <c r="E10" i="2"/>
  <c r="D10" i="2"/>
  <c r="H26" i="3" l="1"/>
  <c r="I26" i="3"/>
  <c r="I15" i="3"/>
  <c r="G15" i="3"/>
  <c r="I5" i="3"/>
  <c r="H5" i="3"/>
  <c r="G5" i="3"/>
  <c r="H15" i="3"/>
</calcChain>
</file>

<file path=xl/sharedStrings.xml><?xml version="1.0" encoding="utf-8"?>
<sst xmlns="http://schemas.openxmlformats.org/spreadsheetml/2006/main" count="86" uniqueCount="81">
  <si>
    <t>ИСТОЧНИКИ ВНУТРЕННЕГО ФИНАНСИРОВАНИЯ ДЕФИЦИТА ОБЛАСТНОГО БЮДЖЕТА</t>
  </si>
  <si>
    <t>Наименование источника</t>
  </si>
  <si>
    <t>увеличение источников внутреннего финансирования дефицита областного бюджета</t>
  </si>
  <si>
    <t>получение кредитов</t>
  </si>
  <si>
    <t>погашение кредитов</t>
  </si>
  <si>
    <t>Бюджетные кредиты от других бюджетов бюджетной системы Российской Федерации</t>
  </si>
  <si>
    <t>в том числе:</t>
  </si>
  <si>
    <t>возврат бюджетных кредитов</t>
  </si>
  <si>
    <t>предоставление бюджетных кредитов</t>
  </si>
  <si>
    <t>уменьшение источников внутреннего финансирования дефицита областного бюджета</t>
  </si>
  <si>
    <t>Кредиты кредитных организаций в валюте Российской Федерации</t>
  </si>
  <si>
    <t>Иные источники внутреннего финансирования дефицита бюджета субъекта Российской Федерации</t>
  </si>
  <si>
    <t>Начальник управления доходов областного бюджета</t>
  </si>
  <si>
    <t>и государственного долга</t>
  </si>
  <si>
    <t>2023 год</t>
  </si>
  <si>
    <t>2024 год</t>
  </si>
  <si>
    <t>2025 год</t>
  </si>
  <si>
    <t>(тыс. рублей)</t>
  </si>
  <si>
    <t>П</t>
  </si>
  <si>
    <t>Прогнозный объем поступлений по источникам финансирования дефицита бюджета в соответствующем финансовом году</t>
  </si>
  <si>
    <t>Пз</t>
  </si>
  <si>
    <t>Размещение государственных ценных бумаг субъекта Российской Федерации</t>
  </si>
  <si>
    <t xml:space="preserve"> - объем государственных заимствований, подлежащих погашению (Зп)</t>
  </si>
  <si>
    <t xml:space="preserve"> - объем ассигнований на исполнение государственных гарантий в соответствующем финансовом году (Гг)</t>
  </si>
  <si>
    <r>
      <t xml:space="preserve"> - коэффициент, учитывающий покрытие дефицита за счет облигационных займов (К</t>
    </r>
    <r>
      <rPr>
        <sz val="8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)</t>
    </r>
  </si>
  <si>
    <t>Пкр</t>
  </si>
  <si>
    <t>Получение кредитов от кредитных организаций бюджетами субъектов Российской Федерации в валюте Российской Федерации</t>
  </si>
  <si>
    <t xml:space="preserve"> - прогнозируемый объем дефицита бюджета в соответствующем финансовом году (Д)</t>
  </si>
  <si>
    <r>
      <t xml:space="preserve"> - коэффициент, учитывающий покрытие дефицита/погашения заимствований (исполнения государственных гарантий) за счет кредитов от кредитных организаций (К</t>
    </r>
    <r>
      <rPr>
        <sz val="8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</si>
  <si>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 xml:space="preserve"> - объем государственных заимствований, подлежащих погашению по действующим и планируемым к заключению государственным контрактам (кредитным договорам), соглашениям, а также объем бюджетных ассигнований на исполнение государственных гарантий (Зкр)</t>
  </si>
  <si>
    <t xml:space="preserve">   - получение кредитов</t>
  </si>
  <si>
    <t xml:space="preserve">   - погашение кредитов</t>
  </si>
  <si>
    <t>Получение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</si>
  <si>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Получение бюджетом субъекта Российской Федерации бюджетных кредитов из федерального бюджета</t>
  </si>
  <si>
    <t>Получение бюджетных кредитов кредитов из федерального бюджета в соответствующем финансовом году на финансовое обеспечение реализации инфраструктурных проектов</t>
  </si>
  <si>
    <t>Вюл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</si>
  <si>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</si>
  <si>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  - возврат юридическими лицами бюджетных кредитов в бюджет (Впл)</t>
  </si>
  <si>
    <t>Вбкр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</si>
  <si>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</si>
  <si>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r>
      <t xml:space="preserve">  - возврат муниципальными образованиями Мурманской области бюджетных кредитов в областной бюджет (на основании действующих договоров) (Вмо</t>
    </r>
    <r>
      <rPr>
        <sz val="8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)</t>
    </r>
  </si>
  <si>
    <t xml:space="preserve"> - предоставление муниципальным образованиям Мурманской области бюджетных кредитов из областного бюджета  (Вмо2)</t>
  </si>
  <si>
    <t xml:space="preserve"> - объем бюджетных кредитов с переносом сроков возврата в областной бюджет  (Пбкп)</t>
  </si>
  <si>
    <t xml:space="preserve"> - объем реструктуризации бюджетных кредитов (Р).</t>
  </si>
  <si>
    <t>Изменение остатков средств на счетах по учету средств бюджета субъекта Российской Федерации в течении соответствующего финансового года</t>
  </si>
  <si>
    <t>Начальник управления доходов областного бюджета и государственного долга</t>
  </si>
  <si>
    <t>Л.В. Глаголева</t>
  </si>
  <si>
    <t>Бюджетные кредиты, предоставленные из бюджета субъекта Российской Федерации юридическим лицам</t>
  </si>
  <si>
    <t>Бюджетные кредиты, предоставленные из бюджета субъекта Российской Федерации другим бюджетам бюджетной системы Российской Федерации</t>
  </si>
  <si>
    <t>получение бюджетных кредитов - всего, 
в том числе:</t>
  </si>
  <si>
    <t>получение бюджетных кредитов в Федеральном казначействе</t>
  </si>
  <si>
    <t>получение бюджетных кредитов в Минфине России (предоставленных на финансовое обеспечение реализации инфраструктурных проектов)</t>
  </si>
  <si>
    <t>погашение бюджетных кредитов - всего,
в том числе:</t>
  </si>
  <si>
    <t xml:space="preserve">Л.В. Глаголева </t>
  </si>
  <si>
    <t>погашение бюджетных кредитов Федерального казначейства</t>
  </si>
  <si>
    <t>погашение бюджетных кредитов Минфина России (предоставленных на финансовое обеспечение реализации инфраструктурных проектов)</t>
  </si>
  <si>
    <r>
      <t>Пбкр</t>
    </r>
    <r>
      <rPr>
        <b/>
        <vertAlign val="superscript"/>
        <sz val="12"/>
        <rFont val="Times New Roman"/>
        <family val="1"/>
        <charset val="204"/>
      </rPr>
      <t>4</t>
    </r>
  </si>
  <si>
    <t>Получение бюджетных кредитов из федерального бюджета в соответствующем финансовом году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</si>
  <si>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r>
      <t xml:space="preserve">  - лимит на кредитные средства, предоставляемые из федерального бюджета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организаций, определяемый Министерством финансов Российской Федерации (Лбкр2) (</t>
    </r>
    <r>
      <rPr>
        <i/>
        <sz val="12"/>
        <rFont val="Times New Roman"/>
        <family val="1"/>
        <charset val="204"/>
      </rPr>
      <t>получение кредитов</t>
    </r>
    <r>
      <rPr>
        <sz val="12"/>
        <rFont val="Times New Roman"/>
        <family val="1"/>
        <charset val="204"/>
      </rPr>
      <t>)</t>
    </r>
  </si>
  <si>
    <r>
      <t xml:space="preserve">  - лимит на кредитные средства, предоставляемые из федерального бюджета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организаций, определяемый Министерством финансов Российской Федерации (Лбкр2) (</t>
    </r>
    <r>
      <rPr>
        <i/>
        <sz val="12"/>
        <rFont val="Times New Roman"/>
        <family val="1"/>
        <charset val="204"/>
      </rPr>
      <t>погашение кредитов</t>
    </r>
    <r>
      <rPr>
        <sz val="12"/>
        <rFont val="Times New Roman"/>
        <family val="1"/>
        <charset val="204"/>
      </rPr>
      <t>)</t>
    </r>
  </si>
  <si>
    <t>Расчет 
по статьям классификации источников финансирования дефицита областного бюджета 
на 2025 год и на плановый период 2026 и 2027 годов</t>
  </si>
  <si>
    <t>2026 год</t>
  </si>
  <si>
    <t>2027 год</t>
  </si>
  <si>
    <t>погашение бюджетных кредитов Минфина России (специальные казначейские кредиты)</t>
  </si>
  <si>
    <t>Расчет 
прогноза поступлений источников финансирования дефицита областного бюджета 
на 2025 год и на плановый период 2026 и 2027 годов</t>
  </si>
  <si>
    <t>Привлечение бюджетных кредитов из федерального бюджета в соответствующем финансовом году за счет временно свободных средств (специальные казначейские кредиты)</t>
  </si>
  <si>
    <r>
      <t>Пбкр</t>
    </r>
    <r>
      <rPr>
        <b/>
        <vertAlign val="superscript"/>
        <sz val="12"/>
        <rFont val="Times New Roman"/>
        <family val="1"/>
        <charset val="204"/>
      </rPr>
      <t>1</t>
    </r>
  </si>
  <si>
    <r>
      <t xml:space="preserve"> - лимит на кредитные средства, рассчитанный для заключения договора по привлечению бюджетных кредитов на пополнение остатков средств в Федеральном казначействе (Лбкр) </t>
    </r>
    <r>
      <rPr>
        <i/>
        <sz val="12"/>
        <rFont val="Times New Roman"/>
        <family val="1"/>
        <charset val="204"/>
      </rPr>
      <t xml:space="preserve"> (получение кредитов)</t>
    </r>
  </si>
  <si>
    <r>
      <t xml:space="preserve">   - лимит на кредитные средства, рассчитанный для заключения договора по привлечению бюджетных кредитов на пополнение остатков средств в Федеральном казначействе (Лбкр)  </t>
    </r>
    <r>
      <rPr>
        <i/>
        <sz val="12"/>
        <rFont val="Times New Roman"/>
        <family val="1"/>
        <charset val="204"/>
      </rPr>
      <t>(погашение кредитов)</t>
    </r>
  </si>
  <si>
    <r>
      <t>Пбкр</t>
    </r>
    <r>
      <rPr>
        <b/>
        <vertAlign val="superscript"/>
        <sz val="12"/>
        <rFont val="Times New Roman"/>
        <family val="1"/>
        <charset val="204"/>
      </rPr>
      <t>2</t>
    </r>
  </si>
  <si>
    <r>
      <t xml:space="preserve">  - объем государственных заимствований из федерального бюджета, за исключением бюджетных кредитов из федерального бюджета на пополнение остатков средств на счетах бюджетов субъектов Российской Федерации  (Збкр)</t>
    </r>
    <r>
      <rPr>
        <i/>
        <sz val="12"/>
        <rFont val="Times New Roman"/>
        <family val="1"/>
        <charset val="204"/>
      </rPr>
      <t xml:space="preserve"> (получение кредитов)</t>
    </r>
  </si>
  <si>
    <r>
      <t xml:space="preserve">  - объем государственных заимствований из федерального бюджета, за исключением бюджетных кредитов из федерального бюджета на пополнение остатков средств на счетах бюджетов субъектов Российской Федерации  (Збкр)</t>
    </r>
    <r>
      <rPr>
        <i/>
        <sz val="12"/>
        <rFont val="Times New Roman"/>
        <family val="1"/>
        <charset val="204"/>
      </rPr>
      <t xml:space="preserve"> (погашение кредитов)</t>
    </r>
  </si>
  <si>
    <r>
      <t>Пбкр</t>
    </r>
    <r>
      <rPr>
        <b/>
        <vertAlign val="superscript"/>
        <sz val="12"/>
        <rFont val="Times New Roman"/>
        <family val="1"/>
        <charset val="204"/>
      </rPr>
      <t>3</t>
    </r>
  </si>
  <si>
    <r>
      <t xml:space="preserve">  - лимит на кредитные средства, предоставляемые из федерального бюджета на финансовое обеспечение реализации инфраструктурных проектов, утвержденный президиумом (штабом) Правительственной комиссии по региональному развитию в Российской Федерации (Лбкр1)</t>
    </r>
    <r>
      <rPr>
        <i/>
        <sz val="12"/>
        <rFont val="Times New Roman"/>
        <family val="1"/>
        <charset val="204"/>
      </rPr>
      <t xml:space="preserve"> (получение кредитов)</t>
    </r>
  </si>
  <si>
    <r>
      <t xml:space="preserve">  - лимит на кредитные средства, предоставляемые из федерального бюджета на финансовое обеспечение реализации инфраструктурных проектов, утвержденный президиумом (штабом) Правительственной комиссии по региональному развитию в Российской Федерации (Лбкр1) </t>
    </r>
    <r>
      <rPr>
        <i/>
        <sz val="12"/>
        <rFont val="Times New Roman"/>
        <family val="1"/>
        <charset val="204"/>
      </rPr>
      <t>(погашение кредитов)</t>
    </r>
  </si>
  <si>
    <r>
      <t>Пбкр</t>
    </r>
    <r>
      <rPr>
        <b/>
        <vertAlign val="superscript"/>
        <sz val="12"/>
        <rFont val="Times New Roman"/>
        <family val="1"/>
        <charset val="204"/>
      </rPr>
      <t>6</t>
    </r>
  </si>
  <si>
    <r>
      <t xml:space="preserve"> - лимит на кредитные средства, предоставляемые из федерального бюджета в соответствующем финансовом году за счет временно свободных средств (специальные казначейские кредиты), утвержденный президиумом (штабом) Правительственной комиссии по региональному развитию в Российской Федерации (Лбкр4) (</t>
    </r>
    <r>
      <rPr>
        <i/>
        <sz val="12"/>
        <rFont val="Times New Roman"/>
        <family val="1"/>
        <charset val="204"/>
      </rPr>
      <t>получение кредитов</t>
    </r>
    <r>
      <rPr>
        <sz val="12"/>
        <rFont val="Times New Roman"/>
        <family val="1"/>
        <charset val="204"/>
      </rPr>
      <t>)</t>
    </r>
  </si>
  <si>
    <r>
      <t xml:space="preserve"> - лимит на кредитные средства, предоставляемые из федерального бюджета в соответствующем финансовом году за счет временно свободных средств (специальные казначейские кредиты), утвержденный президиумом (штабом) Правительственной комиссии по региональному развитию в Российской Федерации (Лбкр4) (</t>
    </r>
    <r>
      <rPr>
        <i/>
        <sz val="12"/>
        <rFont val="Times New Roman"/>
        <family val="1"/>
        <charset val="204"/>
      </rPr>
      <t>погашение кредитов</t>
    </r>
    <r>
      <rPr>
        <sz val="12"/>
        <rFont val="Times New Roman"/>
        <family val="1"/>
        <charset val="204"/>
      </rPr>
      <t>)</t>
    </r>
  </si>
  <si>
    <r>
      <t xml:space="preserve">  - коэффициент вероятности погашения заемщиками обязательств по бюджетным кредитам (К</t>
    </r>
    <r>
      <rPr>
        <sz val="8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)</t>
    </r>
  </si>
  <si>
    <t>2028 год</t>
  </si>
  <si>
    <t>погашение бюджетных кредитов, предоставленных бюджетам субъектов Российской Федерации, возврат которых осуществляется субъектом Российской Федерации с учетом списания задолженности субъекта Российской Федерации перед Российской Федерацией по бюджетным кредитам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</si>
</sst>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70" formatCode="_-* #,##0.0\ _₽_-;\-* #,##0.0\ _₽_-;_-* &quot;-&quot;??\ _₽_-;_-@_-"/>
    <numFmt numFmtId="171" formatCode="_-* #,##0.0\ _₽_-;\-* #,##0.0\ _₽_-;_-* &quot;-&quot;?\ _₽_-;_-@_-"/>
  </numFmts>
  <fonts count="1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0" applyFont="1" applyBorder="1" applyAlignment="1">
      <alignment wrapText="1"/>
    </xf>
    <xf numFmtId="0" fontId="7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164" fontId="4" fillId="0" borderId="7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left" vertical="center" wrapText="1"/>
    </xf>
    <xf numFmtId="164" fontId="1" fillId="0" borderId="7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3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14" fillId="0" borderId="0" xfId="0" applyFont="1"/>
    <xf numFmtId="164" fontId="4" fillId="0" borderId="0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Fill="1" applyBorder="1" applyAlignment="1">
      <alignment wrapText="1"/>
    </xf>
    <xf numFmtId="164" fontId="4" fillId="0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Border="1" applyAlignment="1">
      <alignment horizontal="right"/>
    </xf>
    <xf numFmtId="164" fontId="10" fillId="0" borderId="7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right" wrapText="1"/>
    </xf>
    <xf numFmtId="164" fontId="1" fillId="0" borderId="7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164" fontId="1" fillId="0" borderId="7" xfId="0" applyNumberFormat="1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4" xfId="0" applyNumberFormat="1" applyFont="1" applyFill="1" applyBorder="1" applyAlignment="1">
      <alignment horizontal="righ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164" fontId="4" fillId="0" borderId="18" xfId="0" applyNumberFormat="1" applyFont="1" applyFill="1" applyBorder="1" applyAlignment="1">
      <alignment horizontal="right" vertical="center" wrapText="1"/>
    </xf>
    <xf numFmtId="164" fontId="4" fillId="0" borderId="5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170" fontId="3" fillId="0" borderId="0" xfId="1" applyNumberFormat="1" applyFont="1" applyFill="1"/>
    <xf numFmtId="171" fontId="3" fillId="0" borderId="0" xfId="0" applyNumberFormat="1" applyFont="1" applyFill="1"/>
    <xf numFmtId="164" fontId="3" fillId="0" borderId="0" xfId="0" applyNumberFormat="1" applyFont="1" applyFill="1"/>
    <xf numFmtId="164" fontId="5" fillId="0" borderId="0" xfId="0" applyNumberFormat="1" applyFont="1" applyFill="1"/>
    <xf numFmtId="0" fontId="5" fillId="0" borderId="0" xfId="0" applyFont="1" applyFill="1"/>
    <xf numFmtId="0" fontId="4" fillId="0" borderId="0" xfId="0" applyFont="1" applyFill="1"/>
    <xf numFmtId="0" fontId="8" fillId="0" borderId="0" xfId="0" applyFont="1" applyFill="1" applyAlignment="1">
      <alignment horizontal="right"/>
    </xf>
    <xf numFmtId="0" fontId="15" fillId="0" borderId="6" xfId="0" applyFont="1" applyFill="1" applyBorder="1" applyAlignment="1">
      <alignment horizontal="right" wrapText="1"/>
    </xf>
    <xf numFmtId="0" fontId="8" fillId="0" borderId="0" xfId="0" applyFont="1" applyFill="1" applyAlignment="1">
      <alignment horizontal="left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0" fontId="0" fillId="0" borderId="0" xfId="0" applyFont="1"/>
    <xf numFmtId="164" fontId="0" fillId="0" borderId="0" xfId="0" applyNumberFormat="1" applyFont="1"/>
    <xf numFmtId="0" fontId="0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01"/>
  <sheetViews>
    <sheetView tabSelected="1" zoomScaleNormal="100" workbookViewId="0">
      <selection activeCell="A5" sqref="A5:F6"/>
    </sheetView>
  </sheetViews>
  <sheetFormatPr defaultRowHeight="12.75" x14ac:dyDescent="0.2"/>
  <cols>
    <col min="1" max="4" width="12.28515625" style="83" customWidth="1"/>
    <col min="5" max="5" width="11" style="83" customWidth="1"/>
    <col min="6" max="6" width="3.140625" style="83" customWidth="1"/>
    <col min="7" max="9" width="15.7109375" style="83" customWidth="1"/>
    <col min="10" max="16384" width="9.140625" style="83"/>
  </cols>
  <sheetData>
    <row r="1" spans="1:10" ht="56.25" customHeight="1" x14ac:dyDescent="0.2">
      <c r="A1" s="30" t="s">
        <v>60</v>
      </c>
      <c r="B1" s="30"/>
      <c r="C1" s="30"/>
      <c r="D1" s="30"/>
      <c r="E1" s="30"/>
      <c r="F1" s="30"/>
      <c r="G1" s="30"/>
      <c r="H1" s="30"/>
      <c r="I1" s="30"/>
    </row>
    <row r="2" spans="1:10" x14ac:dyDescent="0.2">
      <c r="A2" s="31"/>
      <c r="B2" s="31"/>
      <c r="C2" s="31"/>
      <c r="D2" s="31"/>
      <c r="E2" s="31"/>
      <c r="F2" s="31"/>
      <c r="G2" s="9"/>
      <c r="H2" s="9"/>
      <c r="I2" s="10" t="s">
        <v>17</v>
      </c>
    </row>
    <row r="3" spans="1:10" ht="15.95" customHeight="1" x14ac:dyDescent="0.2">
      <c r="A3" s="32" t="s">
        <v>1</v>
      </c>
      <c r="B3" s="32"/>
      <c r="C3" s="32"/>
      <c r="D3" s="32"/>
      <c r="E3" s="32"/>
      <c r="F3" s="32"/>
      <c r="G3" s="32" t="s">
        <v>61</v>
      </c>
      <c r="H3" s="32" t="s">
        <v>62</v>
      </c>
      <c r="I3" s="32" t="s">
        <v>79</v>
      </c>
    </row>
    <row r="4" spans="1:10" ht="15.75" customHeight="1" x14ac:dyDescent="0.2">
      <c r="A4" s="32"/>
      <c r="B4" s="32"/>
      <c r="C4" s="32"/>
      <c r="D4" s="32"/>
      <c r="E4" s="32"/>
      <c r="F4" s="32"/>
      <c r="G4" s="32"/>
      <c r="H4" s="32"/>
      <c r="I4" s="32"/>
    </row>
    <row r="5" spans="1:10" ht="15.95" customHeight="1" x14ac:dyDescent="0.2">
      <c r="A5" s="33" t="s">
        <v>0</v>
      </c>
      <c r="B5" s="33"/>
      <c r="C5" s="33"/>
      <c r="D5" s="33"/>
      <c r="E5" s="33"/>
      <c r="F5" s="33"/>
      <c r="G5" s="34">
        <f t="shared" ref="G5:I5" si="0">G7+G9</f>
        <v>23727149.839970022</v>
      </c>
      <c r="H5" s="34">
        <f t="shared" si="0"/>
        <v>7770175.1399700046</v>
      </c>
      <c r="I5" s="34">
        <f t="shared" si="0"/>
        <v>9024194.6399700046</v>
      </c>
    </row>
    <row r="6" spans="1:10" ht="15.95" customHeight="1" x14ac:dyDescent="0.2">
      <c r="A6" s="33"/>
      <c r="B6" s="33"/>
      <c r="C6" s="33"/>
      <c r="D6" s="33"/>
      <c r="E6" s="33"/>
      <c r="F6" s="33"/>
      <c r="G6" s="34"/>
      <c r="H6" s="34"/>
      <c r="I6" s="34"/>
      <c r="J6" s="84"/>
    </row>
    <row r="7" spans="1:10" ht="15.95" customHeight="1" x14ac:dyDescent="0.2">
      <c r="A7" s="35" t="s">
        <v>2</v>
      </c>
      <c r="B7" s="36"/>
      <c r="C7" s="36"/>
      <c r="D7" s="36"/>
      <c r="E7" s="36"/>
      <c r="F7" s="37"/>
      <c r="G7" s="41">
        <f>G13+G17+G25+G31+G35</f>
        <v>192410251.94280002</v>
      </c>
      <c r="H7" s="41">
        <f>H13+H17+H25+H31+H35</f>
        <v>186708150.94280002</v>
      </c>
      <c r="I7" s="41">
        <f>I13+I17+I25+I31+I35</f>
        <v>189881408.44280002</v>
      </c>
    </row>
    <row r="8" spans="1:10" ht="15.95" customHeight="1" x14ac:dyDescent="0.2">
      <c r="A8" s="38"/>
      <c r="B8" s="39"/>
      <c r="C8" s="39"/>
      <c r="D8" s="39"/>
      <c r="E8" s="39"/>
      <c r="F8" s="40"/>
      <c r="G8" s="42"/>
      <c r="H8" s="42"/>
      <c r="I8" s="42"/>
    </row>
    <row r="9" spans="1:10" ht="15.95" customHeight="1" x14ac:dyDescent="0.2">
      <c r="A9" s="43" t="s">
        <v>9</v>
      </c>
      <c r="B9" s="44"/>
      <c r="C9" s="44"/>
      <c r="D9" s="44"/>
      <c r="E9" s="44"/>
      <c r="F9" s="45"/>
      <c r="G9" s="49">
        <f>G14+G20+G32</f>
        <v>-168683102.10282999</v>
      </c>
      <c r="H9" s="49">
        <f>H14+H20+H32</f>
        <v>-178937975.80283001</v>
      </c>
      <c r="I9" s="49">
        <f>I14+I20+I32</f>
        <v>-180857213.80283001</v>
      </c>
    </row>
    <row r="10" spans="1:10" ht="15.95" customHeight="1" x14ac:dyDescent="0.2">
      <c r="A10" s="46"/>
      <c r="B10" s="47"/>
      <c r="C10" s="47"/>
      <c r="D10" s="47"/>
      <c r="E10" s="47"/>
      <c r="F10" s="48"/>
      <c r="G10" s="50"/>
      <c r="H10" s="50"/>
      <c r="I10" s="50"/>
    </row>
    <row r="11" spans="1:10" ht="15.95" customHeight="1" x14ac:dyDescent="0.2">
      <c r="A11" s="51" t="s">
        <v>10</v>
      </c>
      <c r="B11" s="51"/>
      <c r="C11" s="51"/>
      <c r="D11" s="51"/>
      <c r="E11" s="51"/>
      <c r="F11" s="51"/>
      <c r="G11" s="34">
        <f>SUM(G13:G14)</f>
        <v>19610000</v>
      </c>
      <c r="H11" s="34">
        <f>SUM(H13:H14)</f>
        <v>8350000</v>
      </c>
      <c r="I11" s="34">
        <f>SUM(I13:I14)</f>
        <v>9899000</v>
      </c>
    </row>
    <row r="12" spans="1:10" ht="15.95" customHeight="1" x14ac:dyDescent="0.2">
      <c r="A12" s="51"/>
      <c r="B12" s="51"/>
      <c r="C12" s="51"/>
      <c r="D12" s="51"/>
      <c r="E12" s="51"/>
      <c r="F12" s="51"/>
      <c r="G12" s="34"/>
      <c r="H12" s="34"/>
      <c r="I12" s="34"/>
    </row>
    <row r="13" spans="1:10" ht="22.5" customHeight="1" x14ac:dyDescent="0.2">
      <c r="A13" s="52" t="s">
        <v>3</v>
      </c>
      <c r="B13" s="52"/>
      <c r="C13" s="52"/>
      <c r="D13" s="52"/>
      <c r="E13" s="52"/>
      <c r="F13" s="52"/>
      <c r="G13" s="11">
        <v>176790000</v>
      </c>
      <c r="H13" s="11">
        <v>175750000</v>
      </c>
      <c r="I13" s="11">
        <v>178499000</v>
      </c>
    </row>
    <row r="14" spans="1:10" ht="22.5" customHeight="1" x14ac:dyDescent="0.2">
      <c r="A14" s="53" t="s">
        <v>4</v>
      </c>
      <c r="B14" s="53"/>
      <c r="C14" s="53"/>
      <c r="D14" s="53"/>
      <c r="E14" s="53"/>
      <c r="F14" s="53"/>
      <c r="G14" s="12">
        <v>-157180000</v>
      </c>
      <c r="H14" s="12">
        <v>-167400000</v>
      </c>
      <c r="I14" s="12">
        <v>-168600000</v>
      </c>
    </row>
    <row r="15" spans="1:10" ht="15.95" customHeight="1" x14ac:dyDescent="0.2">
      <c r="A15" s="51" t="s">
        <v>5</v>
      </c>
      <c r="B15" s="51"/>
      <c r="C15" s="51"/>
      <c r="D15" s="51"/>
      <c r="E15" s="51"/>
      <c r="F15" s="51"/>
      <c r="G15" s="34">
        <f>G17+G20</f>
        <v>5222980.3971699998</v>
      </c>
      <c r="H15" s="34">
        <f>H17+H20</f>
        <v>-1160767.8028299995</v>
      </c>
      <c r="I15" s="34">
        <f>I17+I20</f>
        <v>-1863553.8028299995</v>
      </c>
    </row>
    <row r="16" spans="1:10" ht="15.95" customHeight="1" x14ac:dyDescent="0.2">
      <c r="A16" s="51"/>
      <c r="B16" s="51"/>
      <c r="C16" s="51"/>
      <c r="D16" s="51"/>
      <c r="E16" s="51"/>
      <c r="F16" s="51"/>
      <c r="G16" s="34"/>
      <c r="H16" s="34"/>
      <c r="I16" s="34"/>
    </row>
    <row r="17" spans="1:9" ht="33" customHeight="1" x14ac:dyDescent="0.2">
      <c r="A17" s="52" t="s">
        <v>49</v>
      </c>
      <c r="B17" s="52"/>
      <c r="C17" s="52"/>
      <c r="D17" s="52"/>
      <c r="E17" s="52"/>
      <c r="F17" s="52"/>
      <c r="G17" s="11">
        <f>G18+G19</f>
        <v>16426082.5</v>
      </c>
      <c r="H17" s="11">
        <f>H18+H19</f>
        <v>10077208</v>
      </c>
      <c r="I17" s="11">
        <f>I18+I19</f>
        <v>10093660</v>
      </c>
    </row>
    <row r="18" spans="1:9" ht="21" customHeight="1" x14ac:dyDescent="0.2">
      <c r="A18" s="54" t="s">
        <v>50</v>
      </c>
      <c r="B18" s="54"/>
      <c r="C18" s="54"/>
      <c r="D18" s="54"/>
      <c r="E18" s="54"/>
      <c r="F18" s="54"/>
      <c r="G18" s="13">
        <v>10090830</v>
      </c>
      <c r="H18" s="13">
        <v>9826940</v>
      </c>
      <c r="I18" s="13">
        <v>10093660</v>
      </c>
    </row>
    <row r="19" spans="1:9" ht="48" customHeight="1" x14ac:dyDescent="0.2">
      <c r="A19" s="54" t="s">
        <v>51</v>
      </c>
      <c r="B19" s="54"/>
      <c r="C19" s="54"/>
      <c r="D19" s="54"/>
      <c r="E19" s="54"/>
      <c r="F19" s="54"/>
      <c r="G19" s="13">
        <v>6335252.5</v>
      </c>
      <c r="H19" s="13">
        <v>250268</v>
      </c>
      <c r="I19" s="13">
        <v>0</v>
      </c>
    </row>
    <row r="20" spans="1:9" ht="30.75" customHeight="1" x14ac:dyDescent="0.2">
      <c r="A20" s="54" t="s">
        <v>52</v>
      </c>
      <c r="B20" s="54"/>
      <c r="C20" s="54"/>
      <c r="D20" s="54"/>
      <c r="E20" s="54"/>
      <c r="F20" s="54"/>
      <c r="G20" s="13">
        <f>G21+G22+G23+G24</f>
        <v>-11203102.10283</v>
      </c>
      <c r="H20" s="13">
        <f t="shared" ref="H20:I20" si="1">H21+H22+H23+H24</f>
        <v>-11237975.802829999</v>
      </c>
      <c r="I20" s="13">
        <f t="shared" si="1"/>
        <v>-11957213.802829999</v>
      </c>
    </row>
    <row r="21" spans="1:9" ht="22.5" customHeight="1" x14ac:dyDescent="0.2">
      <c r="A21" s="54" t="s">
        <v>54</v>
      </c>
      <c r="B21" s="54"/>
      <c r="C21" s="54"/>
      <c r="D21" s="54"/>
      <c r="E21" s="54"/>
      <c r="F21" s="54"/>
      <c r="G21" s="13">
        <v>-10090830</v>
      </c>
      <c r="H21" s="13">
        <v>-9826940</v>
      </c>
      <c r="I21" s="13">
        <v>-10093660</v>
      </c>
    </row>
    <row r="22" spans="1:9" ht="48.75" customHeight="1" x14ac:dyDescent="0.2">
      <c r="A22" s="54" t="s">
        <v>55</v>
      </c>
      <c r="B22" s="54"/>
      <c r="C22" s="54"/>
      <c r="D22" s="54"/>
      <c r="E22" s="54"/>
      <c r="F22" s="54"/>
      <c r="G22" s="13">
        <v>-230837.9</v>
      </c>
      <c r="H22" s="13">
        <v>-529601.6</v>
      </c>
      <c r="I22" s="13">
        <v>-982119.6</v>
      </c>
    </row>
    <row r="23" spans="1:9" ht="92.25" customHeight="1" x14ac:dyDescent="0.2">
      <c r="A23" s="54" t="s">
        <v>80</v>
      </c>
      <c r="B23" s="54"/>
      <c r="C23" s="54"/>
      <c r="D23" s="54"/>
      <c r="E23" s="54"/>
      <c r="F23" s="54"/>
      <c r="G23" s="13">
        <v>-686748.4</v>
      </c>
      <c r="H23" s="13">
        <v>-686748.4</v>
      </c>
      <c r="I23" s="13">
        <v>-686748.4</v>
      </c>
    </row>
    <row r="24" spans="1:9" ht="34.5" customHeight="1" x14ac:dyDescent="0.2">
      <c r="A24" s="54" t="s">
        <v>63</v>
      </c>
      <c r="B24" s="54"/>
      <c r="C24" s="54"/>
      <c r="D24" s="54"/>
      <c r="E24" s="54"/>
      <c r="F24" s="54"/>
      <c r="G24" s="13">
        <v>-194685.80283</v>
      </c>
      <c r="H24" s="13">
        <v>-194685.80283</v>
      </c>
      <c r="I24" s="13">
        <v>-194685.80283</v>
      </c>
    </row>
    <row r="25" spans="1:9" s="14" customFormat="1" ht="54.75" customHeight="1" x14ac:dyDescent="0.2">
      <c r="A25" s="55" t="s">
        <v>44</v>
      </c>
      <c r="B25" s="56"/>
      <c r="C25" s="56"/>
      <c r="D25" s="56"/>
      <c r="E25" s="56"/>
      <c r="F25" s="57"/>
      <c r="G25" s="27">
        <v>-1009280</v>
      </c>
      <c r="H25" s="27">
        <v>528728.5</v>
      </c>
      <c r="I25" s="27">
        <v>1023628.5</v>
      </c>
    </row>
    <row r="26" spans="1:9" ht="15.95" customHeight="1" x14ac:dyDescent="0.2">
      <c r="A26" s="51" t="s">
        <v>11</v>
      </c>
      <c r="B26" s="51"/>
      <c r="C26" s="51"/>
      <c r="D26" s="51"/>
      <c r="E26" s="51"/>
      <c r="F26" s="51"/>
      <c r="G26" s="34">
        <f>SUM(G33,G29)</f>
        <v>-96550.55720000001</v>
      </c>
      <c r="H26" s="34">
        <f>SUM(H33,H29)</f>
        <v>52214.44279999999</v>
      </c>
      <c r="I26" s="34">
        <f>SUM(I33,I29)</f>
        <v>-34880.05720000001</v>
      </c>
    </row>
    <row r="27" spans="1:9" ht="15.95" customHeight="1" x14ac:dyDescent="0.2">
      <c r="A27" s="51"/>
      <c r="B27" s="51"/>
      <c r="C27" s="51"/>
      <c r="D27" s="51"/>
      <c r="E27" s="51"/>
      <c r="F27" s="51"/>
      <c r="G27" s="34"/>
      <c r="H27" s="34"/>
      <c r="I27" s="34"/>
    </row>
    <row r="28" spans="1:9" ht="15.75" x14ac:dyDescent="0.2">
      <c r="A28" s="58" t="s">
        <v>6</v>
      </c>
      <c r="B28" s="58"/>
      <c r="C28" s="58"/>
      <c r="D28" s="58"/>
      <c r="E28" s="58"/>
      <c r="F28" s="58"/>
      <c r="G28" s="4"/>
      <c r="H28" s="4"/>
      <c r="I28" s="4"/>
    </row>
    <row r="29" spans="1:9" ht="24.95" customHeight="1" x14ac:dyDescent="0.2">
      <c r="A29" s="51" t="s">
        <v>48</v>
      </c>
      <c r="B29" s="51"/>
      <c r="C29" s="51"/>
      <c r="D29" s="51"/>
      <c r="E29" s="51"/>
      <c r="F29" s="51"/>
      <c r="G29" s="34">
        <f>SUM(G31:G32)</f>
        <v>-125407.70000000001</v>
      </c>
      <c r="H29" s="34">
        <f>SUM(H31:H32)</f>
        <v>23357.299999999988</v>
      </c>
      <c r="I29" s="34">
        <f>SUM(I31:I32)</f>
        <v>-63737.200000000012</v>
      </c>
    </row>
    <row r="30" spans="1:9" ht="24.95" customHeight="1" x14ac:dyDescent="0.2">
      <c r="A30" s="51"/>
      <c r="B30" s="51"/>
      <c r="C30" s="51"/>
      <c r="D30" s="51"/>
      <c r="E30" s="51"/>
      <c r="F30" s="51"/>
      <c r="G30" s="34"/>
      <c r="H30" s="34"/>
      <c r="I30" s="34"/>
    </row>
    <row r="31" spans="1:9" ht="19.5" customHeight="1" x14ac:dyDescent="0.2">
      <c r="A31" s="52" t="s">
        <v>7</v>
      </c>
      <c r="B31" s="52"/>
      <c r="C31" s="52"/>
      <c r="D31" s="52"/>
      <c r="E31" s="52"/>
      <c r="F31" s="52"/>
      <c r="G31" s="11">
        <v>174592.3</v>
      </c>
      <c r="H31" s="11">
        <v>323357.3</v>
      </c>
      <c r="I31" s="11">
        <v>236262.8</v>
      </c>
    </row>
    <row r="32" spans="1:9" ht="19.5" customHeight="1" x14ac:dyDescent="0.2">
      <c r="A32" s="53" t="s">
        <v>8</v>
      </c>
      <c r="B32" s="53"/>
      <c r="C32" s="53"/>
      <c r="D32" s="53"/>
      <c r="E32" s="53"/>
      <c r="F32" s="53"/>
      <c r="G32" s="12">
        <v>-300000</v>
      </c>
      <c r="H32" s="12">
        <v>-300000</v>
      </c>
      <c r="I32" s="12">
        <v>-300000</v>
      </c>
    </row>
    <row r="33" spans="1:9" ht="15.95" customHeight="1" x14ac:dyDescent="0.2">
      <c r="A33" s="51" t="s">
        <v>47</v>
      </c>
      <c r="B33" s="51"/>
      <c r="C33" s="51"/>
      <c r="D33" s="51"/>
      <c r="E33" s="51"/>
      <c r="F33" s="51"/>
      <c r="G33" s="34">
        <f>SUM(G35:G36)</f>
        <v>28857.142800000001</v>
      </c>
      <c r="H33" s="34">
        <f>SUM(H35:H36)</f>
        <v>28857.142800000001</v>
      </c>
      <c r="I33" s="34">
        <f>SUM(I35:I36)</f>
        <v>28857.142800000001</v>
      </c>
    </row>
    <row r="34" spans="1:9" ht="15.95" customHeight="1" x14ac:dyDescent="0.2">
      <c r="A34" s="51"/>
      <c r="B34" s="51"/>
      <c r="C34" s="51"/>
      <c r="D34" s="51"/>
      <c r="E34" s="51"/>
      <c r="F34" s="51"/>
      <c r="G34" s="34"/>
      <c r="H34" s="34"/>
      <c r="I34" s="34"/>
    </row>
    <row r="35" spans="1:9" ht="21" customHeight="1" x14ac:dyDescent="0.2">
      <c r="A35" s="52" t="s">
        <v>7</v>
      </c>
      <c r="B35" s="52"/>
      <c r="C35" s="52"/>
      <c r="D35" s="52"/>
      <c r="E35" s="52"/>
      <c r="F35" s="52"/>
      <c r="G35" s="11">
        <v>28857.142800000001</v>
      </c>
      <c r="H35" s="11">
        <v>28857.142800000001</v>
      </c>
      <c r="I35" s="11">
        <v>28857.142800000001</v>
      </c>
    </row>
    <row r="36" spans="1:9" ht="21" customHeight="1" x14ac:dyDescent="0.2">
      <c r="A36" s="53" t="s">
        <v>8</v>
      </c>
      <c r="B36" s="53"/>
      <c r="C36" s="53"/>
      <c r="D36" s="53"/>
      <c r="E36" s="53"/>
      <c r="F36" s="53"/>
      <c r="G36" s="12">
        <v>0</v>
      </c>
      <c r="H36" s="12">
        <v>0</v>
      </c>
      <c r="I36" s="12">
        <v>0</v>
      </c>
    </row>
    <row r="37" spans="1:9" ht="15.95" customHeight="1" x14ac:dyDescent="0.25">
      <c r="A37" s="18"/>
      <c r="B37" s="18"/>
      <c r="C37" s="18"/>
      <c r="D37" s="18"/>
      <c r="E37" s="18"/>
      <c r="F37" s="18"/>
      <c r="G37" s="19"/>
      <c r="H37" s="19"/>
      <c r="I37" s="19"/>
    </row>
    <row r="38" spans="1:9" ht="15.95" hidden="1" customHeight="1" x14ac:dyDescent="0.25">
      <c r="A38" s="60" t="s">
        <v>12</v>
      </c>
      <c r="B38" s="60"/>
      <c r="C38" s="60"/>
      <c r="D38" s="60"/>
      <c r="E38" s="60"/>
      <c r="F38" s="18"/>
      <c r="G38" s="19"/>
      <c r="H38" s="19"/>
      <c r="I38" s="19"/>
    </row>
    <row r="39" spans="1:9" ht="15.95" hidden="1" customHeight="1" x14ac:dyDescent="0.25">
      <c r="A39" s="60"/>
      <c r="B39" s="60"/>
      <c r="C39" s="60"/>
      <c r="D39" s="60"/>
      <c r="E39" s="60"/>
      <c r="F39" s="18"/>
      <c r="G39" s="19"/>
      <c r="H39" s="19"/>
      <c r="I39" s="19"/>
    </row>
    <row r="40" spans="1:9" ht="15.95" hidden="1" customHeight="1" x14ac:dyDescent="0.25">
      <c r="A40" s="60" t="s">
        <v>13</v>
      </c>
      <c r="B40" s="60"/>
      <c r="C40" s="60"/>
      <c r="D40" s="60"/>
      <c r="E40" s="60"/>
      <c r="F40" s="18"/>
      <c r="G40" s="19"/>
      <c r="H40" s="59" t="s">
        <v>53</v>
      </c>
      <c r="I40" s="59"/>
    </row>
    <row r="41" spans="1:9" ht="18.75" x14ac:dyDescent="0.3">
      <c r="A41" s="20"/>
      <c r="B41" s="20"/>
      <c r="C41" s="20"/>
      <c r="D41" s="20"/>
      <c r="E41" s="20"/>
      <c r="F41" s="20"/>
      <c r="G41" s="19"/>
      <c r="H41" s="19"/>
      <c r="I41" s="21"/>
    </row>
    <row r="42" spans="1:9" ht="15.95" customHeight="1" x14ac:dyDescent="0.3">
      <c r="A42" s="2"/>
      <c r="B42" s="3"/>
      <c r="C42" s="3"/>
      <c r="D42" s="3"/>
      <c r="E42" s="3"/>
      <c r="F42" s="3"/>
      <c r="G42" s="15"/>
      <c r="H42" s="15"/>
      <c r="I42" s="15"/>
    </row>
    <row r="43" spans="1:9" ht="15.95" customHeight="1" x14ac:dyDescent="0.25">
      <c r="G43" s="15"/>
      <c r="H43" s="15"/>
      <c r="I43" s="15"/>
    </row>
    <row r="44" spans="1:9" ht="15.95" customHeight="1" x14ac:dyDescent="0.25">
      <c r="A44" s="1"/>
      <c r="B44" s="1"/>
      <c r="C44" s="1"/>
      <c r="D44" s="1"/>
      <c r="E44" s="1"/>
      <c r="F44" s="1"/>
      <c r="G44" s="15"/>
      <c r="H44" s="15"/>
      <c r="I44" s="15"/>
    </row>
    <row r="45" spans="1:9" ht="15.95" customHeight="1" x14ac:dyDescent="0.25">
      <c r="A45" s="1"/>
      <c r="B45" s="1"/>
      <c r="C45" s="1"/>
      <c r="D45" s="1"/>
      <c r="E45" s="1"/>
      <c r="F45" s="1"/>
      <c r="G45" s="15"/>
      <c r="H45" s="15"/>
      <c r="I45" s="15"/>
    </row>
    <row r="46" spans="1:9" ht="15.95" customHeight="1" x14ac:dyDescent="0.25">
      <c r="A46" s="1"/>
      <c r="B46" s="1"/>
      <c r="C46" s="1"/>
      <c r="D46" s="1"/>
      <c r="E46" s="1"/>
      <c r="F46" s="1"/>
      <c r="G46" s="15"/>
      <c r="H46" s="15"/>
      <c r="I46" s="15"/>
    </row>
    <row r="47" spans="1:9" ht="15.75" customHeight="1" x14ac:dyDescent="0.2">
      <c r="A47" s="16"/>
      <c r="B47" s="16"/>
      <c r="C47" s="85"/>
      <c r="D47" s="85"/>
      <c r="E47" s="85"/>
      <c r="F47" s="85"/>
      <c r="G47" s="85"/>
      <c r="H47" s="85"/>
      <c r="I47" s="85"/>
    </row>
    <row r="48" spans="1:9" x14ac:dyDescent="0.2">
      <c r="A48" s="85"/>
      <c r="B48" s="85"/>
      <c r="C48" s="85"/>
      <c r="D48" s="85"/>
      <c r="E48" s="85"/>
      <c r="F48" s="85"/>
      <c r="G48" s="85"/>
      <c r="H48" s="85"/>
      <c r="I48" s="85"/>
    </row>
    <row r="49" spans="1:9" ht="15.75" x14ac:dyDescent="0.25">
      <c r="A49" s="8"/>
      <c r="B49" s="8"/>
      <c r="C49" s="8"/>
      <c r="D49" s="8"/>
      <c r="E49" s="8"/>
      <c r="F49" s="8"/>
      <c r="G49" s="85"/>
      <c r="H49" s="85"/>
      <c r="I49" s="85"/>
    </row>
    <row r="50" spans="1:9" ht="15.75" x14ac:dyDescent="0.25">
      <c r="A50" s="8"/>
      <c r="B50" s="8"/>
      <c r="C50" s="8"/>
      <c r="D50" s="8"/>
      <c r="E50" s="8"/>
      <c r="F50" s="8"/>
      <c r="G50" s="85"/>
      <c r="H50" s="85"/>
      <c r="I50" s="85"/>
    </row>
    <row r="51" spans="1:9" ht="15.75" x14ac:dyDescent="0.25">
      <c r="A51" s="8"/>
      <c r="B51" s="8"/>
      <c r="C51" s="8"/>
      <c r="D51" s="8"/>
      <c r="E51" s="8"/>
      <c r="F51" s="8"/>
      <c r="G51" s="85"/>
      <c r="H51" s="85"/>
      <c r="I51" s="85"/>
    </row>
    <row r="52" spans="1:9" ht="15.75" x14ac:dyDescent="0.25">
      <c r="A52" s="8"/>
      <c r="B52" s="8"/>
      <c r="C52" s="8"/>
      <c r="D52" s="8"/>
      <c r="E52" s="8"/>
      <c r="F52" s="8"/>
      <c r="G52" s="85"/>
      <c r="H52" s="85"/>
      <c r="I52" s="85"/>
    </row>
    <row r="53" spans="1:9" ht="15.75" x14ac:dyDescent="0.25">
      <c r="A53" s="8"/>
      <c r="B53" s="8"/>
      <c r="C53" s="8"/>
      <c r="D53" s="8"/>
      <c r="E53" s="8"/>
      <c r="F53" s="8"/>
      <c r="G53" s="85"/>
      <c r="H53" s="85"/>
      <c r="I53" s="85"/>
    </row>
    <row r="54" spans="1:9" ht="15.75" x14ac:dyDescent="0.25">
      <c r="A54" s="8"/>
      <c r="B54" s="8"/>
      <c r="C54" s="8"/>
      <c r="D54" s="8"/>
      <c r="E54" s="8"/>
      <c r="F54" s="8"/>
      <c r="G54" s="85"/>
      <c r="H54" s="85"/>
      <c r="I54" s="85"/>
    </row>
    <row r="55" spans="1:9" ht="15.75" x14ac:dyDescent="0.25">
      <c r="A55" s="8"/>
      <c r="B55" s="8"/>
      <c r="C55" s="8"/>
      <c r="D55" s="17"/>
      <c r="E55" s="8"/>
      <c r="F55" s="8"/>
      <c r="G55" s="85"/>
      <c r="H55" s="85"/>
      <c r="I55" s="85"/>
    </row>
    <row r="56" spans="1:9" ht="15.75" x14ac:dyDescent="0.25">
      <c r="A56" s="8"/>
      <c r="B56" s="8"/>
      <c r="C56" s="8"/>
      <c r="D56" s="8"/>
      <c r="E56" s="8"/>
      <c r="F56" s="8"/>
      <c r="G56" s="85"/>
      <c r="H56" s="85"/>
      <c r="I56" s="85"/>
    </row>
    <row r="57" spans="1:9" ht="15.75" x14ac:dyDescent="0.25">
      <c r="A57" s="8"/>
      <c r="B57" s="8"/>
      <c r="C57" s="8"/>
      <c r="D57" s="8"/>
      <c r="E57" s="8"/>
      <c r="F57" s="8"/>
      <c r="G57" s="85"/>
      <c r="H57" s="85"/>
      <c r="I57" s="85"/>
    </row>
    <row r="58" spans="1:9" ht="15.75" x14ac:dyDescent="0.25">
      <c r="A58" s="8"/>
      <c r="B58" s="8"/>
      <c r="C58" s="8"/>
      <c r="D58" s="8"/>
      <c r="E58" s="8"/>
      <c r="F58" s="8"/>
      <c r="G58" s="85"/>
      <c r="H58" s="85"/>
      <c r="I58" s="85"/>
    </row>
    <row r="59" spans="1:9" ht="15.75" x14ac:dyDescent="0.25">
      <c r="A59" s="8"/>
      <c r="B59" s="8"/>
      <c r="C59" s="8"/>
      <c r="D59" s="8"/>
      <c r="E59" s="8"/>
      <c r="F59" s="8"/>
      <c r="G59" s="85"/>
      <c r="H59" s="85"/>
      <c r="I59" s="85"/>
    </row>
    <row r="60" spans="1:9" ht="15.75" x14ac:dyDescent="0.25">
      <c r="A60" s="8"/>
      <c r="B60" s="8"/>
      <c r="C60" s="8"/>
      <c r="D60" s="8"/>
      <c r="E60" s="8"/>
      <c r="F60" s="8"/>
      <c r="G60" s="85"/>
      <c r="H60" s="85"/>
      <c r="I60" s="85"/>
    </row>
    <row r="61" spans="1:9" ht="15.75" x14ac:dyDescent="0.25">
      <c r="A61" s="8"/>
      <c r="B61" s="8"/>
      <c r="C61" s="8"/>
      <c r="D61" s="8"/>
      <c r="E61" s="8"/>
      <c r="F61" s="8"/>
      <c r="G61" s="85"/>
      <c r="H61" s="85"/>
      <c r="I61" s="85"/>
    </row>
    <row r="62" spans="1:9" x14ac:dyDescent="0.2">
      <c r="G62" s="85"/>
      <c r="H62" s="85"/>
      <c r="I62" s="85"/>
    </row>
    <row r="63" spans="1:9" ht="15.75" x14ac:dyDescent="0.25">
      <c r="A63" s="8"/>
      <c r="B63" s="8"/>
      <c r="C63" s="8"/>
      <c r="D63" s="8"/>
      <c r="E63" s="8"/>
      <c r="F63" s="8"/>
      <c r="G63" s="85"/>
      <c r="H63" s="85"/>
      <c r="I63" s="85"/>
    </row>
    <row r="64" spans="1:9" ht="15.75" x14ac:dyDescent="0.25">
      <c r="A64" s="8"/>
      <c r="B64" s="8"/>
      <c r="C64" s="8"/>
      <c r="D64" s="8"/>
      <c r="E64" s="8"/>
      <c r="F64" s="8"/>
      <c r="G64" s="85"/>
      <c r="H64" s="85"/>
      <c r="I64" s="85"/>
    </row>
    <row r="65" spans="1:9" x14ac:dyDescent="0.2">
      <c r="A65" s="85"/>
      <c r="B65" s="85"/>
      <c r="C65" s="85"/>
      <c r="D65" s="85"/>
      <c r="E65" s="85"/>
      <c r="F65" s="85"/>
      <c r="G65" s="85"/>
      <c r="H65" s="85"/>
      <c r="I65" s="85"/>
    </row>
    <row r="66" spans="1:9" x14ac:dyDescent="0.2">
      <c r="A66" s="85"/>
      <c r="B66" s="85"/>
      <c r="C66" s="85"/>
      <c r="D66" s="85"/>
      <c r="E66" s="85"/>
      <c r="F66" s="85"/>
      <c r="G66" s="85"/>
      <c r="H66" s="85"/>
      <c r="I66" s="85"/>
    </row>
    <row r="67" spans="1:9" x14ac:dyDescent="0.2">
      <c r="A67" s="85"/>
      <c r="B67" s="85"/>
      <c r="C67" s="85"/>
      <c r="D67" s="85"/>
      <c r="E67" s="85"/>
      <c r="F67" s="85"/>
      <c r="G67" s="85"/>
      <c r="H67" s="85"/>
      <c r="I67" s="85"/>
    </row>
    <row r="68" spans="1:9" x14ac:dyDescent="0.2">
      <c r="A68" s="85"/>
      <c r="B68" s="85"/>
      <c r="C68" s="85"/>
      <c r="D68" s="85"/>
      <c r="E68" s="85"/>
      <c r="F68" s="85"/>
      <c r="G68" s="85"/>
      <c r="H68" s="85"/>
      <c r="I68" s="85"/>
    </row>
    <row r="69" spans="1:9" x14ac:dyDescent="0.2">
      <c r="A69" s="85"/>
      <c r="B69" s="85"/>
      <c r="C69" s="85"/>
      <c r="D69" s="85"/>
      <c r="E69" s="85"/>
      <c r="F69" s="85"/>
      <c r="G69" s="85"/>
      <c r="H69" s="85"/>
      <c r="I69" s="85"/>
    </row>
    <row r="70" spans="1:9" x14ac:dyDescent="0.2">
      <c r="A70" s="85"/>
      <c r="B70" s="85"/>
      <c r="C70" s="85"/>
      <c r="D70" s="85"/>
      <c r="E70" s="85"/>
      <c r="F70" s="85"/>
      <c r="G70" s="85"/>
      <c r="H70" s="85"/>
      <c r="I70" s="85"/>
    </row>
    <row r="71" spans="1:9" x14ac:dyDescent="0.2">
      <c r="A71" s="85"/>
      <c r="B71" s="85"/>
      <c r="C71" s="85"/>
      <c r="D71" s="85"/>
      <c r="E71" s="85"/>
      <c r="F71" s="85"/>
      <c r="G71" s="85"/>
      <c r="H71" s="85"/>
      <c r="I71" s="85"/>
    </row>
    <row r="72" spans="1:9" x14ac:dyDescent="0.2">
      <c r="A72" s="85"/>
      <c r="B72" s="85"/>
      <c r="C72" s="85"/>
      <c r="D72" s="85"/>
      <c r="E72" s="85"/>
      <c r="F72" s="85"/>
      <c r="G72" s="85"/>
      <c r="H72" s="85"/>
      <c r="I72" s="85"/>
    </row>
    <row r="73" spans="1:9" x14ac:dyDescent="0.2">
      <c r="A73" s="85"/>
      <c r="B73" s="85"/>
      <c r="C73" s="85"/>
      <c r="D73" s="85"/>
      <c r="E73" s="85"/>
      <c r="F73" s="85"/>
      <c r="G73" s="85"/>
      <c r="H73" s="85"/>
      <c r="I73" s="85"/>
    </row>
    <row r="74" spans="1:9" x14ac:dyDescent="0.2">
      <c r="A74" s="85"/>
      <c r="B74" s="85"/>
      <c r="C74" s="85"/>
      <c r="D74" s="85"/>
      <c r="E74" s="85"/>
      <c r="F74" s="85"/>
      <c r="G74" s="85"/>
      <c r="H74" s="85"/>
      <c r="I74" s="85"/>
    </row>
    <row r="75" spans="1:9" x14ac:dyDescent="0.2">
      <c r="A75" s="85"/>
      <c r="B75" s="85"/>
      <c r="C75" s="85"/>
      <c r="D75" s="85"/>
      <c r="E75" s="85"/>
      <c r="F75" s="85"/>
      <c r="G75" s="85"/>
      <c r="H75" s="85"/>
      <c r="I75" s="85"/>
    </row>
    <row r="76" spans="1:9" x14ac:dyDescent="0.2">
      <c r="A76" s="85"/>
      <c r="B76" s="85"/>
      <c r="C76" s="85"/>
      <c r="D76" s="85"/>
      <c r="E76" s="85"/>
      <c r="F76" s="85"/>
      <c r="G76" s="85"/>
      <c r="H76" s="85"/>
      <c r="I76" s="85"/>
    </row>
    <row r="77" spans="1:9" x14ac:dyDescent="0.2">
      <c r="A77" s="85"/>
      <c r="B77" s="85"/>
      <c r="C77" s="85"/>
      <c r="D77" s="85"/>
      <c r="E77" s="85"/>
      <c r="F77" s="85"/>
      <c r="G77" s="85"/>
      <c r="H77" s="85"/>
      <c r="I77" s="85"/>
    </row>
    <row r="78" spans="1:9" x14ac:dyDescent="0.2">
      <c r="A78" s="85"/>
      <c r="B78" s="85"/>
      <c r="C78" s="85"/>
      <c r="D78" s="85"/>
      <c r="E78" s="85"/>
      <c r="F78" s="85"/>
      <c r="G78" s="85"/>
      <c r="H78" s="85"/>
      <c r="I78" s="85"/>
    </row>
    <row r="79" spans="1:9" x14ac:dyDescent="0.2">
      <c r="A79" s="85"/>
      <c r="B79" s="85"/>
      <c r="C79" s="85"/>
      <c r="D79" s="85"/>
      <c r="E79" s="85"/>
      <c r="F79" s="85"/>
      <c r="G79" s="85"/>
      <c r="H79" s="85"/>
      <c r="I79" s="85"/>
    </row>
    <row r="80" spans="1:9" x14ac:dyDescent="0.2">
      <c r="A80" s="85"/>
      <c r="B80" s="85"/>
      <c r="C80" s="85"/>
      <c r="D80" s="85"/>
      <c r="E80" s="85"/>
      <c r="F80" s="85"/>
      <c r="G80" s="85"/>
      <c r="H80" s="85"/>
      <c r="I80" s="85"/>
    </row>
    <row r="81" spans="1:9" x14ac:dyDescent="0.2">
      <c r="A81" s="85"/>
      <c r="B81" s="85"/>
      <c r="C81" s="85"/>
      <c r="D81" s="85"/>
      <c r="E81" s="85"/>
      <c r="F81" s="85"/>
      <c r="G81" s="85"/>
      <c r="H81" s="85"/>
      <c r="I81" s="85"/>
    </row>
    <row r="82" spans="1:9" x14ac:dyDescent="0.2">
      <c r="A82" s="85"/>
      <c r="B82" s="85"/>
      <c r="C82" s="85"/>
      <c r="D82" s="85"/>
      <c r="E82" s="85"/>
      <c r="F82" s="85"/>
      <c r="G82" s="85"/>
      <c r="H82" s="85"/>
      <c r="I82" s="85"/>
    </row>
    <row r="83" spans="1:9" x14ac:dyDescent="0.2">
      <c r="A83" s="85"/>
      <c r="B83" s="85"/>
      <c r="C83" s="85"/>
      <c r="D83" s="85"/>
      <c r="E83" s="85"/>
      <c r="F83" s="85"/>
      <c r="G83" s="85"/>
      <c r="H83" s="85"/>
      <c r="I83" s="85"/>
    </row>
    <row r="84" spans="1:9" x14ac:dyDescent="0.2">
      <c r="A84" s="85"/>
      <c r="B84" s="85"/>
      <c r="C84" s="85"/>
      <c r="D84" s="85"/>
      <c r="E84" s="85"/>
      <c r="F84" s="85"/>
      <c r="G84" s="85"/>
      <c r="H84" s="85"/>
      <c r="I84" s="85"/>
    </row>
    <row r="85" spans="1:9" x14ac:dyDescent="0.2">
      <c r="A85" s="85"/>
      <c r="B85" s="85"/>
      <c r="C85" s="85"/>
      <c r="D85" s="85"/>
      <c r="E85" s="85"/>
      <c r="F85" s="85"/>
      <c r="G85" s="85"/>
      <c r="H85" s="85"/>
      <c r="I85" s="85"/>
    </row>
    <row r="86" spans="1:9" x14ac:dyDescent="0.2">
      <c r="A86" s="85"/>
      <c r="B86" s="85"/>
      <c r="C86" s="85"/>
      <c r="D86" s="85"/>
      <c r="E86" s="85"/>
      <c r="F86" s="85"/>
      <c r="G86" s="85"/>
      <c r="H86" s="85"/>
      <c r="I86" s="85"/>
    </row>
    <row r="87" spans="1:9" x14ac:dyDescent="0.2">
      <c r="A87" s="85"/>
      <c r="B87" s="85"/>
      <c r="C87" s="85"/>
      <c r="D87" s="85"/>
      <c r="E87" s="85"/>
      <c r="F87" s="85"/>
      <c r="G87" s="85"/>
      <c r="H87" s="85"/>
      <c r="I87" s="85"/>
    </row>
    <row r="88" spans="1:9" x14ac:dyDescent="0.2">
      <c r="A88" s="85"/>
      <c r="B88" s="85"/>
      <c r="C88" s="85"/>
      <c r="D88" s="85"/>
      <c r="E88" s="85"/>
      <c r="F88" s="85"/>
      <c r="G88" s="85"/>
      <c r="H88" s="85"/>
      <c r="I88" s="85"/>
    </row>
    <row r="89" spans="1:9" x14ac:dyDescent="0.2">
      <c r="A89" s="85"/>
      <c r="B89" s="85"/>
      <c r="C89" s="85"/>
      <c r="D89" s="85"/>
      <c r="E89" s="85"/>
      <c r="F89" s="85"/>
      <c r="G89" s="85"/>
      <c r="H89" s="85"/>
      <c r="I89" s="85"/>
    </row>
    <row r="90" spans="1:9" x14ac:dyDescent="0.2">
      <c r="A90" s="85"/>
      <c r="B90" s="85"/>
      <c r="C90" s="85"/>
      <c r="D90" s="85"/>
      <c r="E90" s="85"/>
      <c r="F90" s="85"/>
      <c r="G90" s="85"/>
      <c r="H90" s="85"/>
      <c r="I90" s="85"/>
    </row>
    <row r="91" spans="1:9" x14ac:dyDescent="0.2">
      <c r="A91" s="85"/>
      <c r="B91" s="85"/>
      <c r="C91" s="85"/>
      <c r="D91" s="85"/>
      <c r="E91" s="85"/>
      <c r="F91" s="85"/>
      <c r="G91" s="85"/>
      <c r="H91" s="85"/>
      <c r="I91" s="85"/>
    </row>
    <row r="92" spans="1:9" x14ac:dyDescent="0.2">
      <c r="A92" s="85"/>
      <c r="B92" s="85"/>
      <c r="C92" s="85"/>
      <c r="D92" s="85"/>
      <c r="E92" s="85"/>
      <c r="F92" s="85"/>
      <c r="G92" s="85"/>
      <c r="H92" s="85"/>
      <c r="I92" s="85"/>
    </row>
    <row r="93" spans="1:9" x14ac:dyDescent="0.2">
      <c r="A93" s="85"/>
      <c r="B93" s="85"/>
      <c r="C93" s="85"/>
      <c r="D93" s="85"/>
      <c r="E93" s="85"/>
      <c r="F93" s="85"/>
      <c r="G93" s="85"/>
      <c r="H93" s="85"/>
      <c r="I93" s="85"/>
    </row>
    <row r="94" spans="1:9" x14ac:dyDescent="0.2">
      <c r="A94" s="85"/>
      <c r="B94" s="85"/>
      <c r="C94" s="85"/>
      <c r="D94" s="85"/>
      <c r="E94" s="85"/>
      <c r="F94" s="85"/>
      <c r="G94" s="85"/>
      <c r="H94" s="85"/>
      <c r="I94" s="85"/>
    </row>
    <row r="95" spans="1:9" x14ac:dyDescent="0.2">
      <c r="A95" s="85"/>
      <c r="B95" s="85"/>
      <c r="C95" s="85"/>
      <c r="D95" s="85"/>
      <c r="E95" s="85"/>
      <c r="F95" s="85"/>
      <c r="G95" s="85"/>
      <c r="H95" s="85"/>
      <c r="I95" s="85"/>
    </row>
    <row r="96" spans="1:9" x14ac:dyDescent="0.2">
      <c r="A96" s="85"/>
      <c r="B96" s="85"/>
      <c r="C96" s="85"/>
      <c r="D96" s="85"/>
      <c r="E96" s="85"/>
      <c r="F96" s="85"/>
      <c r="G96" s="85"/>
      <c r="H96" s="85"/>
      <c r="I96" s="85"/>
    </row>
    <row r="97" spans="1:9" x14ac:dyDescent="0.2">
      <c r="A97" s="85"/>
      <c r="B97" s="85"/>
      <c r="C97" s="85"/>
      <c r="D97" s="85"/>
      <c r="E97" s="85"/>
      <c r="F97" s="85"/>
      <c r="G97" s="85"/>
      <c r="H97" s="85"/>
      <c r="I97" s="85"/>
    </row>
    <row r="98" spans="1:9" x14ac:dyDescent="0.2">
      <c r="A98" s="85"/>
      <c r="B98" s="85"/>
      <c r="C98" s="85"/>
      <c r="D98" s="85"/>
      <c r="E98" s="85"/>
      <c r="F98" s="85"/>
      <c r="G98" s="85"/>
      <c r="H98" s="85"/>
      <c r="I98" s="85"/>
    </row>
    <row r="99" spans="1:9" x14ac:dyDescent="0.2">
      <c r="A99" s="85"/>
      <c r="B99" s="85"/>
      <c r="C99" s="85"/>
      <c r="D99" s="85"/>
      <c r="E99" s="85"/>
      <c r="F99" s="85"/>
      <c r="G99" s="85"/>
      <c r="H99" s="85"/>
      <c r="I99" s="85"/>
    </row>
    <row r="100" spans="1:9" x14ac:dyDescent="0.2">
      <c r="A100" s="85"/>
      <c r="B100" s="85"/>
      <c r="C100" s="85"/>
      <c r="D100" s="85"/>
      <c r="E100" s="85"/>
      <c r="F100" s="85"/>
      <c r="G100" s="85"/>
      <c r="H100" s="85"/>
      <c r="I100" s="85"/>
    </row>
    <row r="101" spans="1:9" x14ac:dyDescent="0.2">
      <c r="A101" s="85"/>
      <c r="B101" s="85"/>
      <c r="C101" s="85"/>
      <c r="D101" s="85"/>
      <c r="E101" s="85"/>
      <c r="F101" s="85"/>
      <c r="G101" s="85"/>
      <c r="H101" s="85"/>
      <c r="I101" s="85"/>
    </row>
  </sheetData>
  <mergeCells count="57">
    <mergeCell ref="H40:I40"/>
    <mergeCell ref="A35:F35"/>
    <mergeCell ref="A36:F36"/>
    <mergeCell ref="A38:E39"/>
    <mergeCell ref="A40:E40"/>
    <mergeCell ref="I33:I34"/>
    <mergeCell ref="A26:F27"/>
    <mergeCell ref="G26:G27"/>
    <mergeCell ref="H26:H27"/>
    <mergeCell ref="I26:I27"/>
    <mergeCell ref="A28:F28"/>
    <mergeCell ref="A29:F30"/>
    <mergeCell ref="G29:G30"/>
    <mergeCell ref="H29:H30"/>
    <mergeCell ref="I29:I30"/>
    <mergeCell ref="A31:F31"/>
    <mergeCell ref="A32:F32"/>
    <mergeCell ref="A33:F34"/>
    <mergeCell ref="G33:G34"/>
    <mergeCell ref="H33:H34"/>
    <mergeCell ref="A17:F17"/>
    <mergeCell ref="A18:F18"/>
    <mergeCell ref="A19:F19"/>
    <mergeCell ref="A20:F20"/>
    <mergeCell ref="A23:F23"/>
    <mergeCell ref="A21:F21"/>
    <mergeCell ref="A22:F22"/>
    <mergeCell ref="A25:F25"/>
    <mergeCell ref="A24:F24"/>
    <mergeCell ref="I15:I16"/>
    <mergeCell ref="A9:F10"/>
    <mergeCell ref="G9:G10"/>
    <mergeCell ref="H9:H10"/>
    <mergeCell ref="I9:I10"/>
    <mergeCell ref="A11:F12"/>
    <mergeCell ref="G11:G12"/>
    <mergeCell ref="H11:H12"/>
    <mergeCell ref="I11:I12"/>
    <mergeCell ref="A13:F13"/>
    <mergeCell ref="A14:F14"/>
    <mergeCell ref="A15:F16"/>
    <mergeCell ref="G15:G16"/>
    <mergeCell ref="H15:H16"/>
    <mergeCell ref="A5:F6"/>
    <mergeCell ref="G5:G6"/>
    <mergeCell ref="H5:H6"/>
    <mergeCell ref="I5:I6"/>
    <mergeCell ref="A7:F8"/>
    <mergeCell ref="G7:G8"/>
    <mergeCell ref="H7:H8"/>
    <mergeCell ref="I7:I8"/>
    <mergeCell ref="A1:I1"/>
    <mergeCell ref="A2:F2"/>
    <mergeCell ref="A3:F4"/>
    <mergeCell ref="G3:G4"/>
    <mergeCell ref="H3:H4"/>
    <mergeCell ref="I3:I4"/>
  </mergeCells>
  <printOptions horizontalCentered="1"/>
  <pageMargins left="0.32" right="0.23622047244094491" top="0.31496062992125984" bottom="0.39370078740157483" header="0.19685039370078741" footer="0.31496062992125984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97"/>
  <sheetViews>
    <sheetView zoomScale="80" zoomScaleNormal="80" zoomScaleSheetLayoutView="80" workbookViewId="0">
      <selection activeCell="G12" sqref="G12"/>
    </sheetView>
  </sheetViews>
  <sheetFormatPr defaultColWidth="9.140625" defaultRowHeight="15.75" x14ac:dyDescent="0.2"/>
  <cols>
    <col min="1" max="1" width="7.5703125" style="66" customWidth="1"/>
    <col min="2" max="2" width="86" style="65" customWidth="1"/>
    <col min="3" max="3" width="17" style="82" bestFit="1" customWidth="1"/>
    <col min="4" max="4" width="17.42578125" style="82" customWidth="1"/>
    <col min="5" max="5" width="16.28515625" style="82" bestFit="1" customWidth="1"/>
    <col min="6" max="6" width="23.42578125" style="65" customWidth="1"/>
    <col min="7" max="8" width="15.7109375" style="65" bestFit="1" customWidth="1"/>
    <col min="9" max="16384" width="9.140625" style="65"/>
  </cols>
  <sheetData>
    <row r="1" spans="1:8" ht="58.5" customHeight="1" x14ac:dyDescent="0.2">
      <c r="A1" s="64" t="s">
        <v>64</v>
      </c>
      <c r="B1" s="64"/>
      <c r="C1" s="64"/>
      <c r="D1" s="64"/>
      <c r="E1" s="64"/>
    </row>
    <row r="2" spans="1:8" ht="9.75" customHeight="1" x14ac:dyDescent="0.2">
      <c r="B2" s="67"/>
      <c r="C2" s="68"/>
      <c r="D2" s="68"/>
      <c r="E2" s="69" t="s">
        <v>17</v>
      </c>
    </row>
    <row r="3" spans="1:8" ht="15.95" customHeight="1" x14ac:dyDescent="0.2">
      <c r="A3" s="61"/>
      <c r="B3" s="32" t="s">
        <v>1</v>
      </c>
      <c r="C3" s="32" t="s">
        <v>14</v>
      </c>
      <c r="D3" s="32" t="s">
        <v>15</v>
      </c>
      <c r="E3" s="32" t="s">
        <v>16</v>
      </c>
    </row>
    <row r="4" spans="1:8" ht="15.75" customHeight="1" x14ac:dyDescent="0.2">
      <c r="A4" s="61"/>
      <c r="B4" s="32"/>
      <c r="C4" s="32"/>
      <c r="D4" s="32"/>
      <c r="E4" s="32"/>
    </row>
    <row r="5" spans="1:8" ht="34.5" customHeight="1" x14ac:dyDescent="0.2">
      <c r="A5" s="28" t="s">
        <v>18</v>
      </c>
      <c r="B5" s="25" t="s">
        <v>19</v>
      </c>
      <c r="C5" s="24">
        <f>C6+C10+C17+C20+C23+C29+C32+C35+C40</f>
        <v>23727149.763869997</v>
      </c>
      <c r="D5" s="24">
        <f>D6+D10+D17+D20+D23+D29+D32+D35+D40+0.1</f>
        <v>7770175.1417299993</v>
      </c>
      <c r="E5" s="24">
        <f t="shared" ref="D5:E5" si="0">E6+E10+E17+E20+E23+E29+E32+E35+E40</f>
        <v>9024194.5916099995</v>
      </c>
      <c r="F5" s="70"/>
      <c r="G5" s="70"/>
      <c r="H5" s="70"/>
    </row>
    <row r="6" spans="1:8" ht="26.25" customHeight="1" x14ac:dyDescent="0.2">
      <c r="A6" s="28" t="s">
        <v>20</v>
      </c>
      <c r="B6" s="25" t="s">
        <v>21</v>
      </c>
      <c r="C6" s="24">
        <v>0</v>
      </c>
      <c r="D6" s="24">
        <v>0</v>
      </c>
      <c r="E6" s="24">
        <v>0</v>
      </c>
      <c r="F6" s="71"/>
      <c r="G6" s="71"/>
      <c r="H6" s="71"/>
    </row>
    <row r="7" spans="1:8" ht="20.25" customHeight="1" x14ac:dyDescent="0.2">
      <c r="A7" s="61"/>
      <c r="B7" s="26" t="s">
        <v>22</v>
      </c>
      <c r="C7" s="4">
        <v>0</v>
      </c>
      <c r="D7" s="4">
        <v>0</v>
      </c>
      <c r="E7" s="4">
        <v>0</v>
      </c>
    </row>
    <row r="8" spans="1:8" ht="34.5" customHeight="1" x14ac:dyDescent="0.2">
      <c r="A8" s="61"/>
      <c r="B8" s="26" t="s">
        <v>23</v>
      </c>
      <c r="C8" s="4">
        <v>0</v>
      </c>
      <c r="D8" s="4">
        <v>0</v>
      </c>
      <c r="E8" s="4">
        <v>0</v>
      </c>
    </row>
    <row r="9" spans="1:8" ht="25.5" customHeight="1" x14ac:dyDescent="0.2">
      <c r="A9" s="61"/>
      <c r="B9" s="26" t="s">
        <v>24</v>
      </c>
      <c r="C9" s="4">
        <v>0</v>
      </c>
      <c r="D9" s="4">
        <v>0</v>
      </c>
      <c r="E9" s="4">
        <v>0</v>
      </c>
    </row>
    <row r="10" spans="1:8" ht="15.95" customHeight="1" x14ac:dyDescent="0.2">
      <c r="A10" s="61" t="s">
        <v>25</v>
      </c>
      <c r="B10" s="51" t="s">
        <v>26</v>
      </c>
      <c r="C10" s="34">
        <f>C12+C14</f>
        <v>19609999.999999996</v>
      </c>
      <c r="D10" s="34">
        <f t="shared" ref="D10:E10" si="1">D12+D14</f>
        <v>8350000.0000000009</v>
      </c>
      <c r="E10" s="34">
        <f t="shared" si="1"/>
        <v>9899000</v>
      </c>
    </row>
    <row r="11" spans="1:8" ht="16.5" customHeight="1" x14ac:dyDescent="0.2">
      <c r="A11" s="61"/>
      <c r="B11" s="51"/>
      <c r="C11" s="34"/>
      <c r="D11" s="34"/>
      <c r="E11" s="34"/>
    </row>
    <row r="12" spans="1:8" ht="36.75" customHeight="1" x14ac:dyDescent="0.2">
      <c r="A12" s="61"/>
      <c r="B12" s="26" t="s">
        <v>27</v>
      </c>
      <c r="C12" s="4">
        <v>-23727149.813310001</v>
      </c>
      <c r="D12" s="4">
        <v>-7770175.1002000002</v>
      </c>
      <c r="E12" s="4">
        <v>-9024194.5702800006</v>
      </c>
      <c r="F12" s="72"/>
    </row>
    <row r="13" spans="1:8" ht="48.75" customHeight="1" x14ac:dyDescent="0.2">
      <c r="A13" s="61"/>
      <c r="B13" s="26" t="s">
        <v>28</v>
      </c>
      <c r="C13" s="4"/>
      <c r="D13" s="4"/>
      <c r="E13" s="4"/>
    </row>
    <row r="14" spans="1:8" ht="64.5" customHeight="1" x14ac:dyDescent="0.2">
      <c r="A14" s="61"/>
      <c r="B14" s="26" t="s">
        <v>29</v>
      </c>
      <c r="C14" s="4">
        <v>43337149.813309997</v>
      </c>
      <c r="D14" s="4">
        <v>16120175.100200001</v>
      </c>
      <c r="E14" s="4">
        <v>18923194.570280001</v>
      </c>
      <c r="F14" s="72"/>
    </row>
    <row r="15" spans="1:8" s="74" customFormat="1" ht="20.25" customHeight="1" x14ac:dyDescent="0.2">
      <c r="A15" s="61"/>
      <c r="B15" s="22" t="s">
        <v>30</v>
      </c>
      <c r="C15" s="63">
        <v>176790000</v>
      </c>
      <c r="D15" s="63">
        <v>175750000</v>
      </c>
      <c r="E15" s="63">
        <v>178499000</v>
      </c>
      <c r="F15" s="73">
        <f>SUM(C15:C16)</f>
        <v>19610000</v>
      </c>
      <c r="G15" s="73">
        <f t="shared" ref="G15:H15" si="2">SUM(D15:D16)</f>
        <v>8350000</v>
      </c>
      <c r="H15" s="73">
        <f t="shared" si="2"/>
        <v>9899000</v>
      </c>
    </row>
    <row r="16" spans="1:8" s="74" customFormat="1" ht="20.25" customHeight="1" x14ac:dyDescent="0.2">
      <c r="A16" s="61"/>
      <c r="B16" s="22" t="s">
        <v>31</v>
      </c>
      <c r="C16" s="63">
        <v>-157180000</v>
      </c>
      <c r="D16" s="63">
        <v>-167400000</v>
      </c>
      <c r="E16" s="63">
        <v>-168600000</v>
      </c>
      <c r="F16" s="73">
        <f>F15-C12</f>
        <v>43337149.813309997</v>
      </c>
      <c r="G16" s="73">
        <f t="shared" ref="G16:H16" si="3">G15-D12</f>
        <v>16120175.100200001</v>
      </c>
      <c r="H16" s="73">
        <f t="shared" si="3"/>
        <v>18923194.570280001</v>
      </c>
    </row>
    <row r="17" spans="1:5" ht="47.25" customHeight="1" x14ac:dyDescent="0.2">
      <c r="A17" s="5" t="s">
        <v>66</v>
      </c>
      <c r="B17" s="25" t="s">
        <v>32</v>
      </c>
      <c r="C17" s="24">
        <f>C18+C19</f>
        <v>0</v>
      </c>
      <c r="D17" s="24">
        <f t="shared" ref="D17:E17" si="4">D18+D19</f>
        <v>0</v>
      </c>
      <c r="E17" s="24">
        <f t="shared" si="4"/>
        <v>0</v>
      </c>
    </row>
    <row r="18" spans="1:5" ht="48.75" customHeight="1" x14ac:dyDescent="0.2">
      <c r="A18" s="61"/>
      <c r="B18" s="26" t="s">
        <v>67</v>
      </c>
      <c r="C18" s="4">
        <v>10090830</v>
      </c>
      <c r="D18" s="4">
        <v>9826940</v>
      </c>
      <c r="E18" s="4">
        <v>10093660</v>
      </c>
    </row>
    <row r="19" spans="1:5" s="74" customFormat="1" ht="46.5" customHeight="1" x14ac:dyDescent="0.2">
      <c r="A19" s="61"/>
      <c r="B19" s="6" t="s">
        <v>68</v>
      </c>
      <c r="C19" s="4">
        <v>-10090830</v>
      </c>
      <c r="D19" s="4">
        <v>-9826940</v>
      </c>
      <c r="E19" s="4">
        <v>-10093660</v>
      </c>
    </row>
    <row r="20" spans="1:5" s="74" customFormat="1" ht="33.75" customHeight="1" x14ac:dyDescent="0.2">
      <c r="A20" s="5" t="s">
        <v>69</v>
      </c>
      <c r="B20" s="7" t="s">
        <v>33</v>
      </c>
      <c r="C20" s="24">
        <f>C21+C22</f>
        <v>-686748.4</v>
      </c>
      <c r="D20" s="24">
        <f t="shared" ref="D20:E20" si="5">D21+D22</f>
        <v>-686748.4</v>
      </c>
      <c r="E20" s="24">
        <f t="shared" si="5"/>
        <v>-686748.4</v>
      </c>
    </row>
    <row r="21" spans="1:5" s="74" customFormat="1" ht="60.75" customHeight="1" x14ac:dyDescent="0.2">
      <c r="A21" s="62"/>
      <c r="B21" s="6" t="s">
        <v>70</v>
      </c>
      <c r="C21" s="4">
        <v>0</v>
      </c>
      <c r="D21" s="4">
        <v>0</v>
      </c>
      <c r="E21" s="4">
        <v>0</v>
      </c>
    </row>
    <row r="22" spans="1:5" s="74" customFormat="1" ht="63" customHeight="1" x14ac:dyDescent="0.2">
      <c r="A22" s="62"/>
      <c r="B22" s="6" t="s">
        <v>71</v>
      </c>
      <c r="C22" s="4">
        <v>-686748.4</v>
      </c>
      <c r="D22" s="4">
        <v>-686748.4</v>
      </c>
      <c r="E22" s="4">
        <v>-686748.4</v>
      </c>
    </row>
    <row r="23" spans="1:5" s="74" customFormat="1" ht="50.25" customHeight="1" x14ac:dyDescent="0.2">
      <c r="A23" s="5" t="s">
        <v>72</v>
      </c>
      <c r="B23" s="7" t="s">
        <v>34</v>
      </c>
      <c r="C23" s="24">
        <f>C24+C25</f>
        <v>6104414.5999999996</v>
      </c>
      <c r="D23" s="24">
        <f t="shared" ref="D23:E23" si="6">D24+D25</f>
        <v>-279333.62213999999</v>
      </c>
      <c r="E23" s="24">
        <f t="shared" si="6"/>
        <v>-982119.6</v>
      </c>
    </row>
    <row r="24" spans="1:5" s="74" customFormat="1" ht="65.25" customHeight="1" x14ac:dyDescent="0.2">
      <c r="A24" s="62"/>
      <c r="B24" s="6" t="s">
        <v>73</v>
      </c>
      <c r="C24" s="4">
        <v>6335252.5</v>
      </c>
      <c r="D24" s="4">
        <v>250268</v>
      </c>
      <c r="E24" s="4">
        <v>0</v>
      </c>
    </row>
    <row r="25" spans="1:5" s="74" customFormat="1" ht="64.5" customHeight="1" x14ac:dyDescent="0.2">
      <c r="A25" s="62"/>
      <c r="B25" s="6" t="s">
        <v>74</v>
      </c>
      <c r="C25" s="4">
        <v>-230837.9</v>
      </c>
      <c r="D25" s="4">
        <v>-529601.62213999999</v>
      </c>
      <c r="E25" s="4">
        <v>-982119.6</v>
      </c>
    </row>
    <row r="26" spans="1:5" s="74" customFormat="1" ht="111" customHeight="1" x14ac:dyDescent="0.2">
      <c r="A26" s="5" t="s">
        <v>56</v>
      </c>
      <c r="B26" s="7" t="s">
        <v>57</v>
      </c>
      <c r="C26" s="24">
        <f>C27+C28</f>
        <v>0</v>
      </c>
      <c r="D26" s="24">
        <f t="shared" ref="D26:E26" si="7">D27+D28</f>
        <v>0</v>
      </c>
      <c r="E26" s="24">
        <f t="shared" si="7"/>
        <v>0</v>
      </c>
    </row>
    <row r="27" spans="1:5" s="74" customFormat="1" ht="126" customHeight="1" x14ac:dyDescent="0.2">
      <c r="A27" s="29"/>
      <c r="B27" s="6" t="s">
        <v>58</v>
      </c>
      <c r="C27" s="4"/>
      <c r="D27" s="4"/>
      <c r="E27" s="4"/>
    </row>
    <row r="28" spans="1:5" s="74" customFormat="1" ht="126" customHeight="1" x14ac:dyDescent="0.2">
      <c r="A28" s="29"/>
      <c r="B28" s="6" t="s">
        <v>59</v>
      </c>
      <c r="C28" s="4"/>
      <c r="D28" s="4"/>
      <c r="E28" s="4"/>
    </row>
    <row r="29" spans="1:5" s="74" customFormat="1" ht="50.45" customHeight="1" x14ac:dyDescent="0.2">
      <c r="A29" s="28" t="s">
        <v>75</v>
      </c>
      <c r="B29" s="7" t="s">
        <v>65</v>
      </c>
      <c r="C29" s="24">
        <f>C30+C31</f>
        <v>-194685.80283</v>
      </c>
      <c r="D29" s="24">
        <f t="shared" ref="D29:E29" si="8">D30+D31</f>
        <v>-194685.80283</v>
      </c>
      <c r="E29" s="24">
        <f t="shared" si="8"/>
        <v>-194685.80283</v>
      </c>
    </row>
    <row r="30" spans="1:5" s="74" customFormat="1" ht="80.45" customHeight="1" x14ac:dyDescent="0.2">
      <c r="A30" s="29"/>
      <c r="B30" s="6" t="s">
        <v>76</v>
      </c>
      <c r="C30" s="4">
        <v>0</v>
      </c>
      <c r="D30" s="4">
        <v>0</v>
      </c>
      <c r="E30" s="4">
        <v>0</v>
      </c>
    </row>
    <row r="31" spans="1:5" s="74" customFormat="1" ht="79.900000000000006" customHeight="1" x14ac:dyDescent="0.2">
      <c r="A31" s="29"/>
      <c r="B31" s="6" t="s">
        <v>77</v>
      </c>
      <c r="C31" s="4">
        <v>-194685.80283</v>
      </c>
      <c r="D31" s="4">
        <v>-194685.80283</v>
      </c>
      <c r="E31" s="4">
        <v>-194685.80283</v>
      </c>
    </row>
    <row r="32" spans="1:5" s="74" customFormat="1" ht="33" customHeight="1" x14ac:dyDescent="0.2">
      <c r="A32" s="5" t="s">
        <v>35</v>
      </c>
      <c r="B32" s="7" t="s">
        <v>36</v>
      </c>
      <c r="C32" s="24">
        <f>C33</f>
        <v>28857.1</v>
      </c>
      <c r="D32" s="24">
        <f t="shared" ref="D32:E32" si="9">D33</f>
        <v>28857.1</v>
      </c>
      <c r="E32" s="24">
        <f t="shared" si="9"/>
        <v>28857.1</v>
      </c>
    </row>
    <row r="33" spans="1:5" s="74" customFormat="1" ht="21.75" customHeight="1" x14ac:dyDescent="0.2">
      <c r="A33" s="62"/>
      <c r="B33" s="6" t="s">
        <v>37</v>
      </c>
      <c r="C33" s="4">
        <v>28857.1</v>
      </c>
      <c r="D33" s="4">
        <v>28857.1</v>
      </c>
      <c r="E33" s="4">
        <v>28857.1</v>
      </c>
    </row>
    <row r="34" spans="1:5" s="74" customFormat="1" ht="34.5" customHeight="1" x14ac:dyDescent="0.2">
      <c r="A34" s="62"/>
      <c r="B34" s="6" t="s">
        <v>78</v>
      </c>
      <c r="C34" s="4">
        <v>100</v>
      </c>
      <c r="D34" s="4">
        <v>100</v>
      </c>
      <c r="E34" s="4">
        <v>100</v>
      </c>
    </row>
    <row r="35" spans="1:5" s="74" customFormat="1" ht="49.5" customHeight="1" x14ac:dyDescent="0.2">
      <c r="A35" s="5" t="s">
        <v>38</v>
      </c>
      <c r="B35" s="7" t="s">
        <v>39</v>
      </c>
      <c r="C35" s="24">
        <f>C36+C37+C38+C39</f>
        <v>-125407.73329999999</v>
      </c>
      <c r="D35" s="24">
        <f t="shared" ref="D35:E35" si="10">D36+D37+D38+D39</f>
        <v>23357.266699999978</v>
      </c>
      <c r="E35" s="24">
        <f t="shared" si="10"/>
        <v>-63737.205560000002</v>
      </c>
    </row>
    <row r="36" spans="1:5" s="74" customFormat="1" ht="32.25" customHeight="1" x14ac:dyDescent="0.2">
      <c r="A36" s="62"/>
      <c r="B36" s="6" t="s">
        <v>40</v>
      </c>
      <c r="C36" s="4">
        <v>174592.26670000001</v>
      </c>
      <c r="D36" s="4">
        <v>323357.26669999998</v>
      </c>
      <c r="E36" s="4">
        <v>236262.79444</v>
      </c>
    </row>
    <row r="37" spans="1:5" s="74" customFormat="1" ht="33" customHeight="1" x14ac:dyDescent="0.2">
      <c r="A37" s="62"/>
      <c r="B37" s="6" t="s">
        <v>41</v>
      </c>
      <c r="C37" s="4">
        <v>-300000</v>
      </c>
      <c r="D37" s="4">
        <v>-300000</v>
      </c>
      <c r="E37" s="4">
        <v>-300000</v>
      </c>
    </row>
    <row r="38" spans="1:5" s="74" customFormat="1" ht="33" customHeight="1" x14ac:dyDescent="0.2">
      <c r="A38" s="62"/>
      <c r="B38" s="6" t="s">
        <v>42</v>
      </c>
      <c r="C38" s="4">
        <v>0</v>
      </c>
      <c r="D38" s="4">
        <v>0</v>
      </c>
      <c r="E38" s="4">
        <v>0</v>
      </c>
    </row>
    <row r="39" spans="1:5" s="74" customFormat="1" ht="18.75" customHeight="1" x14ac:dyDescent="0.2">
      <c r="A39" s="62"/>
      <c r="B39" s="6" t="s">
        <v>43</v>
      </c>
      <c r="C39" s="4">
        <v>0</v>
      </c>
      <c r="D39" s="4">
        <v>0</v>
      </c>
      <c r="E39" s="4">
        <v>0</v>
      </c>
    </row>
    <row r="40" spans="1:5" s="75" customFormat="1" ht="23.1" customHeight="1" x14ac:dyDescent="0.25">
      <c r="A40" s="61"/>
      <c r="B40" s="51" t="s">
        <v>44</v>
      </c>
      <c r="C40" s="34">
        <v>-1009280</v>
      </c>
      <c r="D40" s="34">
        <v>528728.5</v>
      </c>
      <c r="E40" s="34">
        <v>1023628.5</v>
      </c>
    </row>
    <row r="41" spans="1:5" s="75" customFormat="1" ht="11.25" customHeight="1" x14ac:dyDescent="0.25">
      <c r="A41" s="61"/>
      <c r="B41" s="51"/>
      <c r="C41" s="34"/>
      <c r="D41" s="34"/>
      <c r="E41" s="34"/>
    </row>
    <row r="42" spans="1:5" ht="15.95" customHeight="1" x14ac:dyDescent="0.25">
      <c r="B42" s="18"/>
      <c r="C42" s="23"/>
      <c r="D42" s="23"/>
      <c r="E42" s="23"/>
    </row>
    <row r="43" spans="1:5" ht="24.75" customHeight="1" x14ac:dyDescent="0.25">
      <c r="A43" s="76" t="s">
        <v>45</v>
      </c>
      <c r="B43" s="76"/>
      <c r="C43" s="77"/>
      <c r="D43" s="78" t="s">
        <v>46</v>
      </c>
      <c r="E43" s="78"/>
    </row>
    <row r="44" spans="1:5" x14ac:dyDescent="0.2">
      <c r="B44" s="79"/>
      <c r="C44" s="80"/>
      <c r="D44" s="80"/>
      <c r="E44" s="80"/>
    </row>
    <row r="45" spans="1:5" x14ac:dyDescent="0.25">
      <c r="B45" s="81"/>
      <c r="C45" s="80"/>
      <c r="D45" s="80"/>
      <c r="E45" s="80"/>
    </row>
    <row r="46" spans="1:5" x14ac:dyDescent="0.25">
      <c r="B46" s="81"/>
      <c r="C46" s="80"/>
      <c r="D46" s="80"/>
      <c r="E46" s="80"/>
    </row>
    <row r="47" spans="1:5" x14ac:dyDescent="0.25">
      <c r="B47" s="81"/>
      <c r="C47" s="80"/>
      <c r="D47" s="80"/>
      <c r="E47" s="80"/>
    </row>
    <row r="48" spans="1:5" x14ac:dyDescent="0.25">
      <c r="B48" s="81"/>
      <c r="C48" s="80"/>
      <c r="D48" s="80"/>
      <c r="E48" s="80"/>
    </row>
    <row r="49" spans="2:5" x14ac:dyDescent="0.25">
      <c r="B49" s="81"/>
      <c r="C49" s="80"/>
      <c r="D49" s="80"/>
      <c r="E49" s="80"/>
    </row>
    <row r="50" spans="2:5" x14ac:dyDescent="0.25">
      <c r="B50" s="81"/>
      <c r="C50" s="80"/>
      <c r="D50" s="80"/>
      <c r="E50" s="80"/>
    </row>
    <row r="51" spans="2:5" x14ac:dyDescent="0.25">
      <c r="B51" s="81"/>
      <c r="C51" s="80"/>
      <c r="D51" s="80"/>
      <c r="E51" s="80"/>
    </row>
    <row r="52" spans="2:5" x14ac:dyDescent="0.25">
      <c r="B52" s="81"/>
      <c r="C52" s="80"/>
      <c r="D52" s="80"/>
      <c r="E52" s="80"/>
    </row>
    <row r="53" spans="2:5" x14ac:dyDescent="0.25">
      <c r="B53" s="81"/>
      <c r="C53" s="80"/>
      <c r="D53" s="80"/>
      <c r="E53" s="80"/>
    </row>
    <row r="54" spans="2:5" x14ac:dyDescent="0.25">
      <c r="B54" s="81"/>
      <c r="C54" s="80"/>
      <c r="D54" s="80"/>
      <c r="E54" s="80"/>
    </row>
    <row r="55" spans="2:5" x14ac:dyDescent="0.25">
      <c r="B55" s="81"/>
      <c r="C55" s="80"/>
      <c r="D55" s="80"/>
      <c r="E55" s="80"/>
    </row>
    <row r="56" spans="2:5" x14ac:dyDescent="0.25">
      <c r="B56" s="81"/>
      <c r="C56" s="80"/>
      <c r="D56" s="80"/>
      <c r="E56" s="80"/>
    </row>
    <row r="57" spans="2:5" x14ac:dyDescent="0.25">
      <c r="B57" s="81"/>
      <c r="C57" s="80"/>
      <c r="D57" s="80"/>
      <c r="E57" s="80"/>
    </row>
    <row r="58" spans="2:5" x14ac:dyDescent="0.2">
      <c r="C58" s="80"/>
      <c r="D58" s="80"/>
      <c r="E58" s="80"/>
    </row>
    <row r="59" spans="2:5" x14ac:dyDescent="0.25">
      <c r="B59" s="81"/>
      <c r="C59" s="80"/>
      <c r="D59" s="80"/>
      <c r="E59" s="80"/>
    </row>
    <row r="60" spans="2:5" x14ac:dyDescent="0.25">
      <c r="B60" s="81"/>
      <c r="C60" s="80"/>
      <c r="D60" s="80"/>
      <c r="E60" s="80"/>
    </row>
    <row r="61" spans="2:5" x14ac:dyDescent="0.2">
      <c r="B61" s="79"/>
      <c r="C61" s="80"/>
      <c r="D61" s="80"/>
      <c r="E61" s="80"/>
    </row>
    <row r="62" spans="2:5" x14ac:dyDescent="0.2">
      <c r="B62" s="79"/>
      <c r="C62" s="80"/>
      <c r="D62" s="80"/>
      <c r="E62" s="80"/>
    </row>
    <row r="63" spans="2:5" x14ac:dyDescent="0.2">
      <c r="B63" s="79"/>
      <c r="C63" s="80"/>
      <c r="D63" s="80"/>
      <c r="E63" s="80"/>
    </row>
    <row r="64" spans="2:5" x14ac:dyDescent="0.2">
      <c r="B64" s="79"/>
      <c r="C64" s="80"/>
      <c r="D64" s="80"/>
      <c r="E64" s="80"/>
    </row>
    <row r="65" spans="2:5" x14ac:dyDescent="0.2">
      <c r="B65" s="79"/>
      <c r="C65" s="80"/>
      <c r="D65" s="80"/>
      <c r="E65" s="80"/>
    </row>
    <row r="66" spans="2:5" x14ac:dyDescent="0.2">
      <c r="B66" s="79"/>
      <c r="C66" s="80"/>
      <c r="D66" s="80"/>
      <c r="E66" s="80"/>
    </row>
    <row r="67" spans="2:5" x14ac:dyDescent="0.2">
      <c r="B67" s="79"/>
      <c r="C67" s="80"/>
      <c r="D67" s="80"/>
      <c r="E67" s="80"/>
    </row>
    <row r="68" spans="2:5" x14ac:dyDescent="0.2">
      <c r="B68" s="79"/>
      <c r="C68" s="80"/>
      <c r="D68" s="80"/>
      <c r="E68" s="80"/>
    </row>
    <row r="69" spans="2:5" x14ac:dyDescent="0.2">
      <c r="B69" s="79"/>
      <c r="C69" s="80"/>
      <c r="D69" s="80"/>
      <c r="E69" s="80"/>
    </row>
    <row r="70" spans="2:5" x14ac:dyDescent="0.2">
      <c r="B70" s="79"/>
      <c r="C70" s="80"/>
      <c r="D70" s="80"/>
      <c r="E70" s="80"/>
    </row>
    <row r="71" spans="2:5" x14ac:dyDescent="0.2">
      <c r="B71" s="79"/>
      <c r="C71" s="80"/>
      <c r="D71" s="80"/>
      <c r="E71" s="80"/>
    </row>
    <row r="72" spans="2:5" x14ac:dyDescent="0.2">
      <c r="B72" s="79"/>
      <c r="C72" s="80"/>
      <c r="D72" s="80"/>
      <c r="E72" s="80"/>
    </row>
    <row r="73" spans="2:5" x14ac:dyDescent="0.2">
      <c r="B73" s="79"/>
      <c r="C73" s="80"/>
      <c r="D73" s="80"/>
      <c r="E73" s="80"/>
    </row>
    <row r="74" spans="2:5" x14ac:dyDescent="0.2">
      <c r="B74" s="79"/>
      <c r="C74" s="80"/>
      <c r="D74" s="80"/>
      <c r="E74" s="80"/>
    </row>
    <row r="75" spans="2:5" x14ac:dyDescent="0.2">
      <c r="B75" s="79"/>
      <c r="C75" s="80"/>
      <c r="D75" s="80"/>
      <c r="E75" s="80"/>
    </row>
    <row r="76" spans="2:5" x14ac:dyDescent="0.2">
      <c r="B76" s="79"/>
      <c r="C76" s="80"/>
      <c r="D76" s="80"/>
      <c r="E76" s="80"/>
    </row>
    <row r="77" spans="2:5" x14ac:dyDescent="0.2">
      <c r="B77" s="79"/>
      <c r="C77" s="80"/>
      <c r="D77" s="80"/>
      <c r="E77" s="80"/>
    </row>
    <row r="78" spans="2:5" x14ac:dyDescent="0.2">
      <c r="B78" s="79"/>
      <c r="C78" s="80"/>
      <c r="D78" s="80"/>
      <c r="E78" s="80"/>
    </row>
    <row r="79" spans="2:5" x14ac:dyDescent="0.2">
      <c r="B79" s="79"/>
      <c r="C79" s="80"/>
      <c r="D79" s="80"/>
      <c r="E79" s="80"/>
    </row>
    <row r="80" spans="2:5" x14ac:dyDescent="0.2">
      <c r="B80" s="79"/>
      <c r="C80" s="80"/>
      <c r="D80" s="80"/>
      <c r="E80" s="80"/>
    </row>
    <row r="81" spans="2:5" x14ac:dyDescent="0.2">
      <c r="B81" s="79"/>
      <c r="C81" s="80"/>
      <c r="D81" s="80"/>
      <c r="E81" s="80"/>
    </row>
    <row r="82" spans="2:5" x14ac:dyDescent="0.2">
      <c r="B82" s="79"/>
      <c r="C82" s="80"/>
      <c r="D82" s="80"/>
      <c r="E82" s="80"/>
    </row>
    <row r="83" spans="2:5" x14ac:dyDescent="0.2">
      <c r="B83" s="79"/>
      <c r="C83" s="80"/>
      <c r="D83" s="80"/>
      <c r="E83" s="80"/>
    </row>
    <row r="84" spans="2:5" x14ac:dyDescent="0.2">
      <c r="B84" s="79"/>
      <c r="C84" s="80"/>
      <c r="D84" s="80"/>
      <c r="E84" s="80"/>
    </row>
    <row r="85" spans="2:5" x14ac:dyDescent="0.2">
      <c r="B85" s="79"/>
      <c r="C85" s="80"/>
      <c r="D85" s="80"/>
      <c r="E85" s="80"/>
    </row>
    <row r="86" spans="2:5" x14ac:dyDescent="0.2">
      <c r="B86" s="79"/>
      <c r="C86" s="80"/>
      <c r="D86" s="80"/>
      <c r="E86" s="80"/>
    </row>
    <row r="87" spans="2:5" x14ac:dyDescent="0.2">
      <c r="B87" s="79"/>
      <c r="C87" s="80"/>
      <c r="D87" s="80"/>
      <c r="E87" s="80"/>
    </row>
    <row r="88" spans="2:5" x14ac:dyDescent="0.2">
      <c r="B88" s="79"/>
      <c r="C88" s="80"/>
      <c r="D88" s="80"/>
      <c r="E88" s="80"/>
    </row>
    <row r="89" spans="2:5" x14ac:dyDescent="0.2">
      <c r="B89" s="79"/>
      <c r="C89" s="80"/>
      <c r="D89" s="80"/>
      <c r="E89" s="80"/>
    </row>
    <row r="90" spans="2:5" x14ac:dyDescent="0.2">
      <c r="B90" s="79"/>
      <c r="C90" s="80"/>
      <c r="D90" s="80"/>
      <c r="E90" s="80"/>
    </row>
    <row r="91" spans="2:5" x14ac:dyDescent="0.2">
      <c r="B91" s="79"/>
      <c r="C91" s="80"/>
      <c r="D91" s="80"/>
      <c r="E91" s="80"/>
    </row>
    <row r="92" spans="2:5" x14ac:dyDescent="0.2">
      <c r="B92" s="79"/>
      <c r="C92" s="80"/>
      <c r="D92" s="80"/>
      <c r="E92" s="80"/>
    </row>
    <row r="93" spans="2:5" x14ac:dyDescent="0.2">
      <c r="B93" s="79"/>
      <c r="C93" s="80"/>
      <c r="D93" s="80"/>
      <c r="E93" s="80"/>
    </row>
    <row r="94" spans="2:5" x14ac:dyDescent="0.2">
      <c r="B94" s="79"/>
      <c r="C94" s="80"/>
      <c r="D94" s="80"/>
      <c r="E94" s="80"/>
    </row>
    <row r="95" spans="2:5" x14ac:dyDescent="0.2">
      <c r="B95" s="79"/>
      <c r="C95" s="80"/>
      <c r="D95" s="80"/>
      <c r="E95" s="80"/>
    </row>
    <row r="96" spans="2:5" x14ac:dyDescent="0.2">
      <c r="B96" s="79"/>
      <c r="C96" s="80"/>
      <c r="D96" s="80"/>
      <c r="E96" s="80"/>
    </row>
    <row r="97" spans="2:5" x14ac:dyDescent="0.2">
      <c r="B97" s="79"/>
      <c r="C97" s="80"/>
      <c r="D97" s="80"/>
      <c r="E97" s="80"/>
    </row>
  </sheetData>
  <mergeCells count="25">
    <mergeCell ref="A43:B43"/>
    <mergeCell ref="D43:E43"/>
    <mergeCell ref="A40:A41"/>
    <mergeCell ref="B40:B41"/>
    <mergeCell ref="C40:C41"/>
    <mergeCell ref="D40:D41"/>
    <mergeCell ref="E40:E41"/>
    <mergeCell ref="A36:A39"/>
    <mergeCell ref="A7:A9"/>
    <mergeCell ref="A10:A11"/>
    <mergeCell ref="B10:B11"/>
    <mergeCell ref="C10:C11"/>
    <mergeCell ref="A12:A16"/>
    <mergeCell ref="A18:A19"/>
    <mergeCell ref="A21:A22"/>
    <mergeCell ref="A24:A25"/>
    <mergeCell ref="A33:A34"/>
    <mergeCell ref="D10:D11"/>
    <mergeCell ref="E10:E11"/>
    <mergeCell ref="A1:E1"/>
    <mergeCell ref="A3:A4"/>
    <mergeCell ref="B3:B4"/>
    <mergeCell ref="C3:C4"/>
    <mergeCell ref="D3:D4"/>
    <mergeCell ref="E3:E4"/>
  </mergeCells>
  <printOptions horizontalCentered="1"/>
  <pageMargins left="0.31496062992125984" right="0.27559055118110237" top="0.27559055118110237" bottom="0.19685039370078741" header="0.23622047244094491" footer="0.31496062992125984"/>
  <pageSetup paperSize="9" scale="6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</vt:lpstr>
      <vt:lpstr>Расчет по Методике</vt:lpstr>
      <vt:lpstr>Расчет!Область_печати</vt:lpstr>
      <vt:lpstr>'Расчет по Методике'!Область_печати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Kihljarov</dc:creator>
  <cp:lastModifiedBy>Кучеренко</cp:lastModifiedBy>
  <cp:lastPrinted>2025-10-31T07:39:28Z</cp:lastPrinted>
  <dcterms:created xsi:type="dcterms:W3CDTF">2010-10-29T08:37:00Z</dcterms:created>
  <dcterms:modified xsi:type="dcterms:W3CDTF">2025-10-31T07:49:06Z</dcterms:modified>
</cp:coreProperties>
</file>